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Google Drive\GIAM NGHEO\Năm 2021\ĐĂNG KÝ THOÁT NGHÈO NĂM 2021\DANG KY THOAT NGHEO 2021\BÁO CÁO ĐĂNG KÝ THOÁT NGHÈO NĂM 2021\"/>
    </mc:Choice>
  </mc:AlternateContent>
  <bookViews>
    <workbookView xWindow="0" yWindow="0" windowWidth="11670" windowHeight="4635" activeTab="3"/>
  </bookViews>
  <sheets>
    <sheet name="PL1. Huyen" sheetId="2" r:id="rId1"/>
    <sheet name="pl2. Xa" sheetId="1" r:id="rId2"/>
    <sheet name="PL3. Tổng hợp ĐKTN" sheetId="4" r:id="rId3"/>
    <sheet name="pl4. Tổng hợp ĐKTCN" sheetId="5" r:id="rId4"/>
  </sheets>
  <definedNames>
    <definedName name="_xlnm._FilterDatabase" localSheetId="1" hidden="1">'pl2. Xa'!$A$8:$J$267</definedName>
    <definedName name="_xlnm.Print_Area" localSheetId="2">'PL3. Tổng hợp ĐKTN'!$A$1:$T$29</definedName>
    <definedName name="_xlnm.Print_Titles" localSheetId="1">'pl2. Xa'!$4:$7</definedName>
    <definedName name="_xlnm.Print_Titles" localSheetId="2">'PL3. Tổng hợp ĐKTN'!$5:$8</definedName>
    <definedName name="_xlnm.Print_Titles" localSheetId="3">'pl4. Tổng hợp ĐKTCN'!$5:$8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4" l="1"/>
  <c r="L20" i="5" l="1"/>
  <c r="K20" i="5"/>
  <c r="J20" i="5"/>
  <c r="I20" i="5"/>
  <c r="I9" i="5" s="1"/>
  <c r="H20" i="5"/>
  <c r="G20" i="5"/>
  <c r="F20" i="5"/>
  <c r="E20" i="5"/>
  <c r="E9" i="5" s="1"/>
  <c r="D20" i="5"/>
  <c r="C20" i="5"/>
  <c r="L10" i="5"/>
  <c r="K10" i="5"/>
  <c r="J10" i="5"/>
  <c r="I10" i="5"/>
  <c r="H10" i="5"/>
  <c r="G10" i="5"/>
  <c r="F10" i="5"/>
  <c r="E10" i="5"/>
  <c r="D10" i="5"/>
  <c r="C10" i="5"/>
  <c r="C9" i="5" s="1"/>
  <c r="H9" i="5"/>
  <c r="F9" i="5"/>
  <c r="D9" i="5"/>
  <c r="L9" i="5" l="1"/>
  <c r="J9" i="5"/>
  <c r="K9" i="5"/>
  <c r="G9" i="5"/>
  <c r="H56" i="1"/>
  <c r="M22" i="4" l="1"/>
  <c r="M24" i="4"/>
  <c r="M27" i="4"/>
  <c r="M28" i="4" l="1"/>
  <c r="M25" i="4"/>
  <c r="M20" i="4"/>
  <c r="M9" i="4" s="1"/>
  <c r="T20" i="4"/>
  <c r="T9" i="4" s="1"/>
  <c r="S20" i="4"/>
  <c r="R20" i="4"/>
  <c r="Q20" i="4"/>
  <c r="P20" i="4"/>
  <c r="P9" i="4" s="1"/>
  <c r="O20" i="4"/>
  <c r="N20" i="4"/>
  <c r="L20" i="4"/>
  <c r="L9" i="4" s="1"/>
  <c r="K20" i="4"/>
  <c r="J20" i="4"/>
  <c r="I20" i="4"/>
  <c r="I9" i="4" s="1"/>
  <c r="H20" i="4"/>
  <c r="H9" i="4" s="1"/>
  <c r="G20" i="4"/>
  <c r="F20" i="4"/>
  <c r="E20" i="4"/>
  <c r="E9" i="4" s="1"/>
  <c r="D20" i="4"/>
  <c r="D9" i="4" s="1"/>
  <c r="C20" i="4"/>
  <c r="M17" i="4"/>
  <c r="M16" i="4"/>
  <c r="M15" i="4"/>
  <c r="M14" i="4"/>
  <c r="M10" i="4" s="1"/>
  <c r="M13" i="4"/>
  <c r="T10" i="4"/>
  <c r="S10" i="4"/>
  <c r="R10" i="4"/>
  <c r="Q10" i="4"/>
  <c r="P10" i="4"/>
  <c r="O10" i="4"/>
  <c r="N10" i="4"/>
  <c r="L10" i="4"/>
  <c r="K10" i="4"/>
  <c r="J10" i="4"/>
  <c r="I10" i="4"/>
  <c r="H10" i="4"/>
  <c r="G10" i="4"/>
  <c r="F10" i="4"/>
  <c r="E10" i="4"/>
  <c r="D10" i="4"/>
  <c r="C10" i="4"/>
  <c r="Q9" i="4"/>
  <c r="F194" i="1"/>
  <c r="N9" i="4" l="1"/>
  <c r="R9" i="4"/>
  <c r="O9" i="4"/>
  <c r="S9" i="4"/>
  <c r="J9" i="4"/>
  <c r="C9" i="4"/>
  <c r="G9" i="4"/>
  <c r="K9" i="4"/>
  <c r="F9" i="4"/>
  <c r="F245" i="1" l="1"/>
  <c r="I245" i="1" s="1"/>
  <c r="H245" i="1"/>
  <c r="E219" i="1"/>
  <c r="E218" i="1"/>
  <c r="E217" i="1"/>
  <c r="E216" i="1"/>
  <c r="E215" i="1"/>
  <c r="E214" i="1"/>
  <c r="E213" i="1"/>
  <c r="E212" i="1"/>
  <c r="E211" i="1"/>
  <c r="E210" i="1"/>
  <c r="E209" i="1"/>
  <c r="J245" i="1" l="1"/>
  <c r="M9" i="2"/>
  <c r="N9" i="2"/>
  <c r="J10" i="1" l="1"/>
  <c r="I10" i="1"/>
  <c r="E267" i="1"/>
  <c r="E266" i="1"/>
  <c r="E265" i="1"/>
  <c r="E264" i="1"/>
  <c r="E263" i="1"/>
  <c r="E262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4" i="1"/>
  <c r="E243" i="1"/>
  <c r="E242" i="1"/>
  <c r="E241" i="1"/>
  <c r="E240" i="1"/>
  <c r="E239" i="1"/>
  <c r="E238" i="1"/>
  <c r="E237" i="1"/>
  <c r="E236" i="1"/>
  <c r="E235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3" i="1"/>
  <c r="E192" i="1"/>
  <c r="E191" i="1"/>
  <c r="E190" i="1"/>
  <c r="E189" i="1"/>
  <c r="E188" i="1"/>
  <c r="E187" i="1"/>
  <c r="E186" i="1"/>
  <c r="E185" i="1"/>
  <c r="E184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3" i="1"/>
  <c r="E152" i="1"/>
  <c r="E151" i="1"/>
  <c r="E150" i="1"/>
  <c r="E149" i="1"/>
  <c r="E148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K29" i="2" l="1"/>
  <c r="J29" i="2"/>
  <c r="E29" i="2"/>
  <c r="K28" i="2"/>
  <c r="J28" i="2"/>
  <c r="E28" i="2"/>
  <c r="K27" i="2"/>
  <c r="J27" i="2"/>
  <c r="E27" i="2"/>
  <c r="K26" i="2"/>
  <c r="K20" i="2" s="1"/>
  <c r="J26" i="2"/>
  <c r="E26" i="2"/>
  <c r="K25" i="2"/>
  <c r="J25" i="2"/>
  <c r="E25" i="2"/>
  <c r="K24" i="2"/>
  <c r="J24" i="2"/>
  <c r="E24" i="2"/>
  <c r="K23" i="2"/>
  <c r="J23" i="2"/>
  <c r="E23" i="2"/>
  <c r="K22" i="2"/>
  <c r="J22" i="2"/>
  <c r="E22" i="2"/>
  <c r="K21" i="2"/>
  <c r="J21" i="2"/>
  <c r="E21" i="2"/>
  <c r="I20" i="2"/>
  <c r="H20" i="2"/>
  <c r="G20" i="2"/>
  <c r="F20" i="2"/>
  <c r="D20" i="2"/>
  <c r="C20" i="2"/>
  <c r="E20" i="2" s="1"/>
  <c r="K19" i="2"/>
  <c r="J19" i="2"/>
  <c r="E19" i="2"/>
  <c r="K18" i="2"/>
  <c r="J18" i="2"/>
  <c r="E18" i="2"/>
  <c r="K17" i="2"/>
  <c r="J17" i="2"/>
  <c r="E17" i="2"/>
  <c r="K16" i="2"/>
  <c r="J16" i="2"/>
  <c r="E16" i="2"/>
  <c r="K15" i="2"/>
  <c r="J15" i="2"/>
  <c r="E15" i="2"/>
  <c r="K14" i="2"/>
  <c r="K10" i="2" s="1"/>
  <c r="J14" i="2"/>
  <c r="E14" i="2"/>
  <c r="K13" i="2"/>
  <c r="J13" i="2"/>
  <c r="E13" i="2"/>
  <c r="K12" i="2"/>
  <c r="J12" i="2"/>
  <c r="E12" i="2"/>
  <c r="K11" i="2"/>
  <c r="J11" i="2"/>
  <c r="J10" i="2" s="1"/>
  <c r="E11" i="2"/>
  <c r="I10" i="2"/>
  <c r="I9" i="2" s="1"/>
  <c r="H10" i="2"/>
  <c r="G10" i="2"/>
  <c r="G9" i="2" s="1"/>
  <c r="F10" i="2"/>
  <c r="D10" i="2"/>
  <c r="C10" i="2"/>
  <c r="E10" i="2" s="1"/>
  <c r="H9" i="2"/>
  <c r="F9" i="2"/>
  <c r="D9" i="2"/>
  <c r="K9" i="2" l="1"/>
  <c r="J20" i="2"/>
  <c r="J9" i="2" s="1"/>
  <c r="E9" i="2"/>
  <c r="C9" i="2"/>
  <c r="F9" i="1" l="1"/>
  <c r="F23" i="1"/>
  <c r="J57" i="1" l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8" i="1"/>
  <c r="J149" i="1"/>
  <c r="J150" i="1"/>
  <c r="J151" i="1"/>
  <c r="J152" i="1"/>
  <c r="J153" i="1"/>
  <c r="J154" i="1"/>
  <c r="J155" i="1"/>
  <c r="J156" i="1"/>
  <c r="J157" i="1"/>
  <c r="J158" i="1"/>
  <c r="J160" i="1"/>
  <c r="J161" i="1"/>
  <c r="J162" i="1"/>
  <c r="J163" i="1"/>
  <c r="J164" i="1"/>
  <c r="J165" i="1"/>
  <c r="J166" i="1"/>
  <c r="J167" i="1"/>
  <c r="J168" i="1"/>
  <c r="J169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4" i="1"/>
  <c r="J185" i="1"/>
  <c r="J186" i="1"/>
  <c r="J187" i="1"/>
  <c r="J188" i="1"/>
  <c r="J189" i="1"/>
  <c r="J190" i="1"/>
  <c r="J191" i="1"/>
  <c r="J192" i="1"/>
  <c r="J193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9" i="1"/>
  <c r="J210" i="1"/>
  <c r="J211" i="1"/>
  <c r="J212" i="1"/>
  <c r="J213" i="1"/>
  <c r="J214" i="1"/>
  <c r="J215" i="1"/>
  <c r="J216" i="1"/>
  <c r="J217" i="1"/>
  <c r="J218" i="1"/>
  <c r="J219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4" i="1"/>
  <c r="J235" i="1"/>
  <c r="J236" i="1"/>
  <c r="J237" i="1"/>
  <c r="J238" i="1"/>
  <c r="J239" i="1"/>
  <c r="J240" i="1"/>
  <c r="J241" i="1"/>
  <c r="J242" i="1"/>
  <c r="J243" i="1"/>
  <c r="J244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2" i="1"/>
  <c r="J263" i="1"/>
  <c r="J264" i="1"/>
  <c r="J265" i="1"/>
  <c r="J266" i="1"/>
  <c r="J267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48" i="1"/>
  <c r="I149" i="1"/>
  <c r="I150" i="1"/>
  <c r="I151" i="1"/>
  <c r="I152" i="1"/>
  <c r="I153" i="1"/>
  <c r="I154" i="1"/>
  <c r="I155" i="1"/>
  <c r="I156" i="1"/>
  <c r="I157" i="1"/>
  <c r="I158" i="1"/>
  <c r="I160" i="1"/>
  <c r="I161" i="1"/>
  <c r="I162" i="1"/>
  <c r="I163" i="1"/>
  <c r="I164" i="1"/>
  <c r="I165" i="1"/>
  <c r="I166" i="1"/>
  <c r="I167" i="1"/>
  <c r="I168" i="1"/>
  <c r="I169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4" i="1"/>
  <c r="I185" i="1"/>
  <c r="I186" i="1"/>
  <c r="I187" i="1"/>
  <c r="I188" i="1"/>
  <c r="I189" i="1"/>
  <c r="I190" i="1"/>
  <c r="I191" i="1"/>
  <c r="I192" i="1"/>
  <c r="I193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9" i="1"/>
  <c r="I210" i="1"/>
  <c r="I211" i="1"/>
  <c r="I212" i="1"/>
  <c r="I213" i="1"/>
  <c r="I214" i="1"/>
  <c r="I215" i="1"/>
  <c r="I216" i="1"/>
  <c r="I217" i="1"/>
  <c r="I218" i="1"/>
  <c r="I219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4" i="1"/>
  <c r="I235" i="1"/>
  <c r="I236" i="1"/>
  <c r="I237" i="1"/>
  <c r="I238" i="1"/>
  <c r="I239" i="1"/>
  <c r="I240" i="1"/>
  <c r="I241" i="1"/>
  <c r="I242" i="1"/>
  <c r="I243" i="1"/>
  <c r="I244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2" i="1"/>
  <c r="I263" i="1"/>
  <c r="I264" i="1"/>
  <c r="I265" i="1"/>
  <c r="I266" i="1"/>
  <c r="I26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J11" i="1"/>
  <c r="J12" i="1"/>
  <c r="J13" i="1"/>
  <c r="J14" i="1"/>
  <c r="J15" i="1"/>
  <c r="J16" i="1"/>
  <c r="J17" i="1"/>
  <c r="J18" i="1"/>
  <c r="J19" i="1"/>
  <c r="J20" i="1"/>
  <c r="J21" i="1"/>
  <c r="J22" i="1"/>
  <c r="I11" i="1"/>
  <c r="I12" i="1"/>
  <c r="I13" i="1"/>
  <c r="I14" i="1"/>
  <c r="I15" i="1"/>
  <c r="I16" i="1"/>
  <c r="I17" i="1"/>
  <c r="I18" i="1"/>
  <c r="I19" i="1"/>
  <c r="I20" i="1"/>
  <c r="I21" i="1"/>
  <c r="I22" i="1"/>
  <c r="F183" i="1" l="1"/>
  <c r="F159" i="1"/>
  <c r="I183" i="1" l="1"/>
  <c r="I159" i="1"/>
  <c r="G8" i="1" l="1"/>
  <c r="H261" i="1"/>
  <c r="F261" i="1"/>
  <c r="D261" i="1"/>
  <c r="C261" i="1"/>
  <c r="D245" i="1"/>
  <c r="C245" i="1"/>
  <c r="H233" i="1"/>
  <c r="F233" i="1"/>
  <c r="D233" i="1"/>
  <c r="C233" i="1"/>
  <c r="H220" i="1"/>
  <c r="F220" i="1"/>
  <c r="D220" i="1"/>
  <c r="C220" i="1"/>
  <c r="H208" i="1"/>
  <c r="F208" i="1"/>
  <c r="D208" i="1"/>
  <c r="C208" i="1"/>
  <c r="H194" i="1"/>
  <c r="D194" i="1"/>
  <c r="C194" i="1"/>
  <c r="H183" i="1"/>
  <c r="J183" i="1" s="1"/>
  <c r="D183" i="1"/>
  <c r="C183" i="1"/>
  <c r="H170" i="1"/>
  <c r="F170" i="1"/>
  <c r="D170" i="1"/>
  <c r="C170" i="1"/>
  <c r="H159" i="1"/>
  <c r="J159" i="1" s="1"/>
  <c r="D159" i="1"/>
  <c r="C159" i="1"/>
  <c r="H147" i="1"/>
  <c r="F147" i="1"/>
  <c r="D147" i="1"/>
  <c r="C147" i="1"/>
  <c r="H129" i="1"/>
  <c r="F129" i="1"/>
  <c r="D129" i="1"/>
  <c r="C129" i="1"/>
  <c r="H115" i="1"/>
  <c r="F115" i="1"/>
  <c r="D115" i="1"/>
  <c r="C115" i="1"/>
  <c r="H92" i="1"/>
  <c r="F92" i="1"/>
  <c r="D92" i="1"/>
  <c r="C92" i="1"/>
  <c r="H77" i="1"/>
  <c r="F77" i="1"/>
  <c r="D77" i="1"/>
  <c r="C77" i="1"/>
  <c r="F56" i="1"/>
  <c r="D56" i="1"/>
  <c r="C56" i="1"/>
  <c r="H37" i="1"/>
  <c r="F37" i="1"/>
  <c r="D37" i="1"/>
  <c r="C37" i="1"/>
  <c r="J23" i="1"/>
  <c r="I23" i="1"/>
  <c r="D23" i="1"/>
  <c r="C23" i="1"/>
  <c r="D9" i="1"/>
  <c r="C9" i="1"/>
  <c r="F8" i="1" l="1"/>
  <c r="I8" i="1" s="1"/>
  <c r="E9" i="1"/>
  <c r="E56" i="1"/>
  <c r="E77" i="1"/>
  <c r="E92" i="1"/>
  <c r="E115" i="1"/>
  <c r="E129" i="1"/>
  <c r="E147" i="1"/>
  <c r="E159" i="1"/>
  <c r="J37" i="1"/>
  <c r="J92" i="1"/>
  <c r="I92" i="1"/>
  <c r="J129" i="1"/>
  <c r="I129" i="1"/>
  <c r="J9" i="1"/>
  <c r="I9" i="1"/>
  <c r="E194" i="1"/>
  <c r="E208" i="1"/>
  <c r="E220" i="1"/>
  <c r="E233" i="1"/>
  <c r="E245" i="1"/>
  <c r="E261" i="1"/>
  <c r="J77" i="1"/>
  <c r="I77" i="1"/>
  <c r="J115" i="1"/>
  <c r="I115" i="1"/>
  <c r="E170" i="1"/>
  <c r="E183" i="1"/>
  <c r="J194" i="1"/>
  <c r="I194" i="1"/>
  <c r="J208" i="1"/>
  <c r="I208" i="1"/>
  <c r="J220" i="1"/>
  <c r="I220" i="1"/>
  <c r="J233" i="1"/>
  <c r="I233" i="1"/>
  <c r="J261" i="1"/>
  <c r="I261" i="1"/>
  <c r="J170" i="1"/>
  <c r="I170" i="1"/>
  <c r="I147" i="1"/>
  <c r="J147" i="1"/>
  <c r="J56" i="1"/>
  <c r="H8" i="1"/>
  <c r="D8" i="1"/>
  <c r="E23" i="1"/>
  <c r="C8" i="1"/>
  <c r="E37" i="1"/>
  <c r="I56" i="1"/>
  <c r="I37" i="1"/>
  <c r="J8" i="1" l="1"/>
  <c r="E8" i="1"/>
</calcChain>
</file>

<file path=xl/comments1.xml><?xml version="1.0" encoding="utf-8"?>
<comments xmlns="http://schemas.openxmlformats.org/spreadsheetml/2006/main">
  <authors>
    <author>Admin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trước đây 21</t>
        </r>
      </text>
    </comment>
  </commentList>
</comments>
</file>

<file path=xl/sharedStrings.xml><?xml version="1.0" encoding="utf-8"?>
<sst xmlns="http://schemas.openxmlformats.org/spreadsheetml/2006/main" count="442" uniqueCount="342">
  <si>
    <t xml:space="preserve">STT </t>
  </si>
  <si>
    <t>Thôn, khối phố/UBND xã, phường, thị trấn</t>
  </si>
  <si>
    <t>So sánh KQ đăng ký với chỉ tiêu GN giao</t>
  </si>
  <si>
    <t xml:space="preserve"> UBND tỉnh giao cho cấp huyện</t>
  </si>
  <si>
    <t xml:space="preserve"> UBND cấp huyện giao cho cấp xã</t>
  </si>
  <si>
    <t>So với chỉ tiêu tỉnh giao cho cấp huyện</t>
  </si>
  <si>
    <t>So với chỉ tiêu cấp huyện giao cho cấp xã</t>
  </si>
  <si>
    <t>A</t>
  </si>
  <si>
    <t>B</t>
  </si>
  <si>
    <t>3=2/1*100</t>
  </si>
  <si>
    <t>7=4-5</t>
  </si>
  <si>
    <t>8=4-6</t>
  </si>
  <si>
    <t>Toàn tỉnh</t>
  </si>
  <si>
    <t>I</t>
  </si>
  <si>
    <t>Tam Kỳ</t>
  </si>
  <si>
    <t>An Mỹ</t>
  </si>
  <si>
    <t>An Xuân</t>
  </si>
  <si>
    <t>Tân Thạnh</t>
  </si>
  <si>
    <t>An Sơn</t>
  </si>
  <si>
    <t>An Phú</t>
  </si>
  <si>
    <t>Trường Xuân</t>
  </si>
  <si>
    <t>Tam Thăng</t>
  </si>
  <si>
    <t>Tam Phú</t>
  </si>
  <si>
    <t>Tam Thanh</t>
  </si>
  <si>
    <t>Tam Ngọc</t>
  </si>
  <si>
    <t>II</t>
  </si>
  <si>
    <t>Hội An</t>
  </si>
  <si>
    <t>Minh An</t>
  </si>
  <si>
    <t>Cẩm Phô</t>
  </si>
  <si>
    <t>Sơn Phong</t>
  </si>
  <si>
    <t>Thanh Hà</t>
  </si>
  <si>
    <t>Tân An</t>
  </si>
  <si>
    <t>Cẩm Châu</t>
  </si>
  <si>
    <t>Cẩm An</t>
  </si>
  <si>
    <t>Cửa Đại</t>
  </si>
  <si>
    <t>Cẩm Nam</t>
  </si>
  <si>
    <t>Cẩm Hà</t>
  </si>
  <si>
    <t>Cẩm Thanh</t>
  </si>
  <si>
    <t>Cẩm Kim</t>
  </si>
  <si>
    <t>Tân Hiệp</t>
  </si>
  <si>
    <t>III</t>
  </si>
  <si>
    <t>Đại Lộc</t>
  </si>
  <si>
    <t>TT Ái Nghĩa</t>
  </si>
  <si>
    <t>Đại Sơn</t>
  </si>
  <si>
    <t>Đại Lãnh</t>
  </si>
  <si>
    <t>Đại Hưng</t>
  </si>
  <si>
    <t>Đại Hồng</t>
  </si>
  <si>
    <t>Đại Đồng</t>
  </si>
  <si>
    <t>Đại Quang</t>
  </si>
  <si>
    <t>Đại Nghĩa</t>
  </si>
  <si>
    <t>Đại Hiệp</t>
  </si>
  <si>
    <t>Đại Thạnh</t>
  </si>
  <si>
    <t>Đại Chánh</t>
  </si>
  <si>
    <t>Đại Tân</t>
  </si>
  <si>
    <t>Đại Phong</t>
  </si>
  <si>
    <t>Đại Minh</t>
  </si>
  <si>
    <t>Đại Thắng</t>
  </si>
  <si>
    <t>Đại Cường</t>
  </si>
  <si>
    <t>Đại An</t>
  </si>
  <si>
    <t>IV</t>
  </si>
  <si>
    <t>Điện Bàn</t>
  </si>
  <si>
    <t>Điện An</t>
  </si>
  <si>
    <t>Điện Dương</t>
  </si>
  <si>
    <t>Điện Hoà</t>
  </si>
  <si>
    <t>Điện Hồng</t>
  </si>
  <si>
    <t>Điện Minh</t>
  </si>
  <si>
    <t>Điện Nam Đông</t>
  </si>
  <si>
    <t>Điện Nam Trung</t>
  </si>
  <si>
    <t>Điện Ngọc</t>
  </si>
  <si>
    <t>Điện Phong</t>
  </si>
  <si>
    <t>Điện Phương</t>
  </si>
  <si>
    <t>Điện Quang</t>
  </si>
  <si>
    <t>Điện Thắng Trung</t>
  </si>
  <si>
    <t>Điện Thọ</t>
  </si>
  <si>
    <t>Điện Tiến</t>
  </si>
  <si>
    <t>Điện Nam Bắc</t>
  </si>
  <si>
    <t>Điện Phước</t>
  </si>
  <si>
    <t>Điện Thắng Bắc</t>
  </si>
  <si>
    <t>Điện Thắng Nam</t>
  </si>
  <si>
    <t>Điện Trung</t>
  </si>
  <si>
    <t>V</t>
  </si>
  <si>
    <t>Duy Xuyên</t>
  </si>
  <si>
    <t>Duy Thu</t>
  </si>
  <si>
    <t>Duy Phú</t>
  </si>
  <si>
    <t>Duy Tân</t>
  </si>
  <si>
    <t>Duy Châu</t>
  </si>
  <si>
    <t>Duy Sơn</t>
  </si>
  <si>
    <t>Duy Trung</t>
  </si>
  <si>
    <t>Duy Phước</t>
  </si>
  <si>
    <t>Duy Thành</t>
  </si>
  <si>
    <t>Duy Vinh</t>
  </si>
  <si>
    <t>Duy Hải</t>
  </si>
  <si>
    <t>VI</t>
  </si>
  <si>
    <t>Thăng Bình</t>
  </si>
  <si>
    <t>Bình Dương</t>
  </si>
  <si>
    <t>Bình Giang</t>
  </si>
  <si>
    <t>Bình Triều</t>
  </si>
  <si>
    <t>Bình Đào</t>
  </si>
  <si>
    <t>Bình Minh</t>
  </si>
  <si>
    <t>Bình Hải</t>
  </si>
  <si>
    <t>Bình Sa</t>
  </si>
  <si>
    <t>Bình Nam</t>
  </si>
  <si>
    <t>Bình An</t>
  </si>
  <si>
    <t>Bình Trung</t>
  </si>
  <si>
    <t>Bình Tú</t>
  </si>
  <si>
    <t>Bình Phục</t>
  </si>
  <si>
    <t>Bình Nguyên</t>
  </si>
  <si>
    <t>Bình Quý</t>
  </si>
  <si>
    <t>Bình Chánh</t>
  </si>
  <si>
    <t>Bình Quế</t>
  </si>
  <si>
    <t>Bình Phú</t>
  </si>
  <si>
    <t>Bình Định Nam</t>
  </si>
  <si>
    <t>Bình Định Bắc</t>
  </si>
  <si>
    <t>Bình Trị</t>
  </si>
  <si>
    <t>Bình Lãnh</t>
  </si>
  <si>
    <t>VII</t>
  </si>
  <si>
    <t>Quế Sơn</t>
  </si>
  <si>
    <t>TT Đông Phú</t>
  </si>
  <si>
    <t>Quế Xuân 1</t>
  </si>
  <si>
    <t>Quế Xuân 2</t>
  </si>
  <si>
    <t>Quế Phú</t>
  </si>
  <si>
    <t>Quế Thuận</t>
  </si>
  <si>
    <t>Quế Hiệp</t>
  </si>
  <si>
    <t>Quế Châu</t>
  </si>
  <si>
    <t>Quế Long</t>
  </si>
  <si>
    <t>Quế Minh</t>
  </si>
  <si>
    <t>Quế An</t>
  </si>
  <si>
    <t>Quế Phong</t>
  </si>
  <si>
    <t>VIII</t>
  </si>
  <si>
    <t>Núi Thành</t>
  </si>
  <si>
    <t>Tam Nghĩa</t>
  </si>
  <si>
    <t>Tam Giang</t>
  </si>
  <si>
    <t>Tam Hiệp</t>
  </si>
  <si>
    <t>Tam Quang</t>
  </si>
  <si>
    <t>Tam Mỹ Đông</t>
  </si>
  <si>
    <t>Tam Anh Bắc</t>
  </si>
  <si>
    <t>Tam Sơn</t>
  </si>
  <si>
    <t>TT Núi Thành</t>
  </si>
  <si>
    <t>Tam Thạnh</t>
  </si>
  <si>
    <t>Tam Trà</t>
  </si>
  <si>
    <t>Tam Tiến</t>
  </si>
  <si>
    <t>Tam Hải</t>
  </si>
  <si>
    <t>Tam Xuân 1</t>
  </si>
  <si>
    <t>Tam Mỹ Tây</t>
  </si>
  <si>
    <t>Tam Anh Nam</t>
  </si>
  <si>
    <t>Tam Xuân 2</t>
  </si>
  <si>
    <t>IX</t>
  </si>
  <si>
    <t>Phú Ninh</t>
  </si>
  <si>
    <t>TT Phú Thịnh</t>
  </si>
  <si>
    <t>Tam Vinh</t>
  </si>
  <si>
    <t>Tam Dân</t>
  </si>
  <si>
    <t>Tam Thái</t>
  </si>
  <si>
    <t>Tam Đại</t>
  </si>
  <si>
    <t>Tam Lãnh</t>
  </si>
  <si>
    <t>Tam Đàn</t>
  </si>
  <si>
    <t>Tam An</t>
  </si>
  <si>
    <t>Tam Phước</t>
  </si>
  <si>
    <t>Tam Lộc</t>
  </si>
  <si>
    <t>Tam Thành</t>
  </si>
  <si>
    <t>X</t>
  </si>
  <si>
    <t>Tây Giang</t>
  </si>
  <si>
    <t>XI</t>
  </si>
  <si>
    <t>Phước Sơn</t>
  </si>
  <si>
    <t>Phước Hiệp</t>
  </si>
  <si>
    <t>Phước Xuân</t>
  </si>
  <si>
    <t>Phước Đức</t>
  </si>
  <si>
    <t>Phước Năng</t>
  </si>
  <si>
    <t>Phước Mỹ</t>
  </si>
  <si>
    <t>Phước Chánh</t>
  </si>
  <si>
    <t>Phước Công</t>
  </si>
  <si>
    <t>Phước Kim</t>
  </si>
  <si>
    <t>Phước Lộc</t>
  </si>
  <si>
    <t>Phước Thành</t>
  </si>
  <si>
    <t>TT Khâm Đức</t>
  </si>
  <si>
    <t>XII</t>
  </si>
  <si>
    <t>Nam Trà My</t>
  </si>
  <si>
    <t>Trà Cang</t>
  </si>
  <si>
    <t>Trà Don</t>
  </si>
  <si>
    <t>Trà Dơn</t>
  </si>
  <si>
    <t>Trà Leng</t>
  </si>
  <si>
    <t>Trà Linh</t>
  </si>
  <si>
    <t>Trà Mai</t>
  </si>
  <si>
    <t>Trà Nam</t>
  </si>
  <si>
    <t>Trà Tập</t>
  </si>
  <si>
    <t>Trà Vân</t>
  </si>
  <si>
    <t>Trà Vinh</t>
  </si>
  <si>
    <t>XIII</t>
  </si>
  <si>
    <t>Bắc Trà My</t>
  </si>
  <si>
    <t>TT Trà My</t>
  </si>
  <si>
    <t>Trà Ka</t>
  </si>
  <si>
    <t>Trà Giáp</t>
  </si>
  <si>
    <t>Trà Giác</t>
  </si>
  <si>
    <t>Trà Bui</t>
  </si>
  <si>
    <t>Trà Đốc</t>
  </si>
  <si>
    <t>Trà Tân</t>
  </si>
  <si>
    <t>Trà Sơn</t>
  </si>
  <si>
    <t>Trà Giang</t>
  </si>
  <si>
    <t>Trà Đông</t>
  </si>
  <si>
    <t>Trà Dương</t>
  </si>
  <si>
    <t>Trà Nú</t>
  </si>
  <si>
    <t>Trà Kót</t>
  </si>
  <si>
    <t>XIV</t>
  </si>
  <si>
    <t>Đông Giang</t>
  </si>
  <si>
    <t>Sông Kôn</t>
  </si>
  <si>
    <t>Ating</t>
  </si>
  <si>
    <t>Kà Dăng</t>
  </si>
  <si>
    <t>XV</t>
  </si>
  <si>
    <t>Nam Giang</t>
  </si>
  <si>
    <t>TT Thạnh Mỹ</t>
  </si>
  <si>
    <t>XVI</t>
  </si>
  <si>
    <t>Hiệp Đức</t>
  </si>
  <si>
    <t>Hiệp Thuận</t>
  </si>
  <si>
    <t>Thăng Phước</t>
  </si>
  <si>
    <t>Quế Thọ</t>
  </si>
  <si>
    <t>Bình Sơn</t>
  </si>
  <si>
    <t>Phước Trà</t>
  </si>
  <si>
    <t>Quế Lưu</t>
  </si>
  <si>
    <t>Phước Gia</t>
  </si>
  <si>
    <t>Bình Lâm</t>
  </si>
  <si>
    <t>Sông Trà</t>
  </si>
  <si>
    <t>XVII</t>
  </si>
  <si>
    <t>Tiên Phước</t>
  </si>
  <si>
    <t>Tiên Cảnh</t>
  </si>
  <si>
    <t>Tiên Lãnh</t>
  </si>
  <si>
    <t>Tiên Sơn</t>
  </si>
  <si>
    <t>Tiên Hà</t>
  </si>
  <si>
    <t>Tiên Lộc</t>
  </si>
  <si>
    <t>Tiên Thọ</t>
  </si>
  <si>
    <t>Tiên Cẩm</t>
  </si>
  <si>
    <t>Tiên Mỹ</t>
  </si>
  <si>
    <t>Tiên Châu</t>
  </si>
  <si>
    <t>Tiên Hiệp</t>
  </si>
  <si>
    <t>Tiên An</t>
  </si>
  <si>
    <t>Tiên Ngọc</t>
  </si>
  <si>
    <t>Tiên Lập</t>
  </si>
  <si>
    <t>Tiên Phong</t>
  </si>
  <si>
    <t>XVIII</t>
  </si>
  <si>
    <t>Nông Sơn</t>
  </si>
  <si>
    <t>Quế Lâm</t>
  </si>
  <si>
    <t>Sơn Viên</t>
  </si>
  <si>
    <t>Phước Ninh</t>
  </si>
  <si>
    <t>Quế Lộc</t>
  </si>
  <si>
    <t>Quế Trung</t>
  </si>
  <si>
    <t>Phụ lục 2</t>
  </si>
  <si>
    <t>Khu vực miền núi</t>
  </si>
  <si>
    <t>Khu vực đồng bằng</t>
  </si>
  <si>
    <t>Huyện, thị xã, thành phố</t>
  </si>
  <si>
    <t>9=4-7</t>
  </si>
  <si>
    <t>SO SÁNH SỐ LƯỢNG HỘ NGHÈO ĐĂNG KÝ THOÁT NGHÈO SO VỚI CHỈ TIÊU GIẢM NGHÈO CỦA TỈNH GIAO CHO HUYỆN VÀ HUYỆN GIAO CHO CẤP XÃ  NĂM 2021</t>
  </si>
  <si>
    <t>Hộ dân và hộ nghèo năm 2020</t>
  </si>
  <si>
    <t>Số hộ nghèo  đăng ký thoát nghèo BV 2021</t>
  </si>
  <si>
    <t>Số hộ cận nghèo đăng ký thoát cận nghèo BV 2021</t>
  </si>
  <si>
    <t>Chỉ tiêu giảm nghèo năm 2021</t>
  </si>
  <si>
    <t>Tổng hộ dân 2020</t>
  </si>
  <si>
    <t>Tổng số hộ nghèo 2020</t>
  </si>
  <si>
    <t>Tỷ lệ hộ nghèo 2020 (%)</t>
  </si>
  <si>
    <t>3=2/1*
100</t>
  </si>
  <si>
    <t>Hoà Thuận</t>
  </si>
  <si>
    <t>Phước Hoà</t>
  </si>
  <si>
    <t>Hoà Hương</t>
  </si>
  <si>
    <t>Số hộ đăng ký thoát nghèo BV 2021</t>
  </si>
  <si>
    <t>Đại Hoà</t>
  </si>
  <si>
    <t>TT. Vĩnh Điện</t>
  </si>
  <si>
    <t>TT Nam Phước</t>
  </si>
  <si>
    <t>Duy Hoà</t>
  </si>
  <si>
    <t>Duy Trinh</t>
  </si>
  <si>
    <t>Duy Nghĩa</t>
  </si>
  <si>
    <t>TT Hà Lam</t>
  </si>
  <si>
    <t>TT Hương An</t>
  </si>
  <si>
    <t>Quế Mỹ</t>
  </si>
  <si>
    <t>Tam Hoà</t>
  </si>
  <si>
    <t>Avương</t>
  </si>
  <si>
    <t>Bha Lêê</t>
  </si>
  <si>
    <t>Anông</t>
  </si>
  <si>
    <t>Atiêng</t>
  </si>
  <si>
    <t>Lăng</t>
  </si>
  <si>
    <t>Axan</t>
  </si>
  <si>
    <t>Tr'Hy</t>
  </si>
  <si>
    <t>Dang</t>
  </si>
  <si>
    <t>Ch'Ơm</t>
  </si>
  <si>
    <t>Ga Ri</t>
  </si>
  <si>
    <t>TT Prao</t>
  </si>
  <si>
    <t>Tà Lu</t>
  </si>
  <si>
    <t>Zơ Ngây</t>
  </si>
  <si>
    <t>Tư</t>
  </si>
  <si>
    <t>Ba</t>
  </si>
  <si>
    <t>Arooi</t>
  </si>
  <si>
    <t>Zà Hung</t>
  </si>
  <si>
    <t>Mà Cooil</t>
  </si>
  <si>
    <t>Cà Dy</t>
  </si>
  <si>
    <t>TàBhing</t>
  </si>
  <si>
    <t>Chà Vàl</t>
  </si>
  <si>
    <t>Zuôih</t>
  </si>
  <si>
    <t>LaDê</t>
  </si>
  <si>
    <t>LaÊ</t>
  </si>
  <si>
    <t>Đắc Pree</t>
  </si>
  <si>
    <t>Đắc Pring</t>
  </si>
  <si>
    <t>Tà Pơơ</t>
  </si>
  <si>
    <t>Đắc Tôi</t>
  </si>
  <si>
    <t>TT Tân Bình</t>
  </si>
  <si>
    <t>Hiệp Hoà</t>
  </si>
  <si>
    <t>TT Tiên Kỳ</t>
  </si>
  <si>
    <t>Ninh Phước</t>
  </si>
  <si>
    <t>Chơ Chun</t>
  </si>
  <si>
    <t>Phụ lục 3</t>
  </si>
  <si>
    <t>TỔNG HỢP SỐ LƯỢNG HỘ NGHÈO ĐĂNG KÝ THOÁT NGHÈO BỀN VỮNG NĂM 2021</t>
  </si>
  <si>
    <t>Số nhân khẩu của hộ nghèo đăng ký thoát nghèo bền vững</t>
  </si>
  <si>
    <t>Tình trạng vay vốn tại Ngân hàng Chính sách xã hội (vay theo diện hộ nghèo)</t>
  </si>
  <si>
    <t>Tình trạng đi học của nhân khẩu trong hộ</t>
  </si>
  <si>
    <t>Tổng số</t>
  </si>
  <si>
    <t>Trong đó:</t>
  </si>
  <si>
    <t>Đã vay vốn</t>
  </si>
  <si>
    <t xml:space="preserve">Nhu cầu vay thêm </t>
  </si>
  <si>
    <t xml:space="preserve">Nhu cầu vay mới </t>
  </si>
  <si>
    <t xml:space="preserve">Tổng số học sinh, sinh viên </t>
  </si>
  <si>
    <t>Đã có thẻ BHYT</t>
  </si>
  <si>
    <t>Chưa có thẻ BHYT</t>
  </si>
  <si>
    <t>Tổng số hộ đã vay (hộ)</t>
  </si>
  <si>
    <t>Tổng số tiền còn đang nợ (tr.đồng)</t>
  </si>
  <si>
    <t>Số hộ (hộ)</t>
  </si>
  <si>
    <t>Số tiền (tr.đồng)</t>
  </si>
  <si>
    <t xml:space="preserve">Mẫu giáo </t>
  </si>
  <si>
    <t xml:space="preserve">Tiểu học </t>
  </si>
  <si>
    <t xml:space="preserve">Trung học cơ sở </t>
  </si>
  <si>
    <t xml:space="preserve">Trung học phổ thông </t>
  </si>
  <si>
    <t xml:space="preserve">Trung cấp </t>
  </si>
  <si>
    <t xml:space="preserve">Cao đẳng </t>
  </si>
  <si>
    <t xml:space="preserve">Đại học </t>
  </si>
  <si>
    <t>2=3+4</t>
  </si>
  <si>
    <t>Số hộ đăng ký thoát nghèo bền vững 2021</t>
  </si>
  <si>
    <t>Phụ lục 4</t>
  </si>
  <si>
    <t>TỔNG HỢP SỐ LƯỢNG HỘ CẬN NGHÈO ĐĂNG KÝ THOÁT CẬN NGHÈO BỀN VỮNG NĂM 2021</t>
  </si>
  <si>
    <t>Số nhân khẩu của hộ cận nghèo đăng ký thoát cận nghèo bền vững</t>
  </si>
  <si>
    <t>Tình trạng vay vốn tại Ngân hàng Chính sách xã hội (vay theo diện hộ cận nghèo)</t>
  </si>
  <si>
    <t>Nhu cầu vay thêm (tr.đồng)</t>
  </si>
  <si>
    <t>Nhu cầu vay mới (nếu chưa được vay vốn từ NHCSXH)</t>
  </si>
  <si>
    <t>Số hộ vay (hộ)</t>
  </si>
  <si>
    <t>Số tiền còn nợ (tr.đồng)</t>
  </si>
  <si>
    <t>Số hộ đăng ký thoát cận nghèo bền vững 2021</t>
  </si>
  <si>
    <t>Phụ lục 1</t>
  </si>
  <si>
    <t>SO SÁNH SỐ LƯỢNG HỘ NGHÈO ĐĂNG KÝ THOÁT NGHÈO VỚI CHỈ TIÊU 
GIẢM NGHÈO CỦA HUYỆN GIAO CHO CẤP XÃ  NĂM 2021</t>
  </si>
  <si>
    <t>(Kèm theo Báo cáo số 70  /LĐTBXH-BTXH ngày 16 /4/2021 của Sở Lao động - Thương binh và Xã hội tỉnh Quảng Nam)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</si>
</sst>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163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sz val="10"/>
      <color rgb="FFFF0000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3"/>
      <name val="Times New Roman"/>
      <family val="1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8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127">
    <xf numFmtId="0" fontId="0" fillId="0" borderId="0" xfId="0"/>
    <xf numFmtId="0" fontId="2" fillId="0" borderId="0" xfId="0" applyFont="1"/>
    <xf numFmtId="0" fontId="5" fillId="0" borderId="2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right"/>
    </xf>
    <xf numFmtId="4" fontId="5" fillId="0" borderId="3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3" fontId="7" fillId="0" borderId="2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0" fontId="8" fillId="0" borderId="0" xfId="0" applyFont="1"/>
    <xf numFmtId="0" fontId="7" fillId="0" borderId="2" xfId="0" applyFont="1" applyBorder="1"/>
    <xf numFmtId="0" fontId="5" fillId="0" borderId="2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7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/>
    <xf numFmtId="4" fontId="5" fillId="0" borderId="2" xfId="0" applyNumberFormat="1" applyFont="1" applyBorder="1" applyAlignment="1">
      <alignment horizontal="right"/>
    </xf>
    <xf numFmtId="3" fontId="2" fillId="0" borderId="0" xfId="0" applyNumberFormat="1" applyFont="1"/>
    <xf numFmtId="3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3" fontId="5" fillId="3" borderId="2" xfId="0" applyNumberFormat="1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0" borderId="0" xfId="0" applyFont="1"/>
    <xf numFmtId="3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0" fontId="7" fillId="0" borderId="2" xfId="0" applyFont="1" applyFill="1" applyBorder="1"/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/>
    <xf numFmtId="3" fontId="7" fillId="0" borderId="2" xfId="0" applyNumberFormat="1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/>
    <xf numFmtId="0" fontId="5" fillId="0" borderId="2" xfId="0" applyFont="1" applyBorder="1" applyAlignment="1">
      <alignment horizontal="left"/>
    </xf>
    <xf numFmtId="3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4" fontId="7" fillId="0" borderId="2" xfId="0" applyNumberFormat="1" applyFont="1" applyBorder="1" applyAlignment="1">
      <alignment horizontal="center" wrapText="1"/>
    </xf>
    <xf numFmtId="3" fontId="7" fillId="0" borderId="2" xfId="0" applyNumberFormat="1" applyFont="1" applyFill="1" applyBorder="1" applyAlignment="1">
      <alignment horizontal="center" wrapText="1"/>
    </xf>
    <xf numFmtId="1" fontId="7" fillId="0" borderId="2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2" fontId="7" fillId="2" borderId="2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left" vertical="center" wrapText="1"/>
    </xf>
    <xf numFmtId="3" fontId="7" fillId="0" borderId="2" xfId="1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top" wrapText="1"/>
    </xf>
    <xf numFmtId="2" fontId="7" fillId="2" borderId="2" xfId="0" applyNumberFormat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3" fontId="7" fillId="2" borderId="2" xfId="2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3" fontId="12" fillId="0" borderId="0" xfId="0" applyNumberFormat="1" applyFont="1"/>
    <xf numFmtId="3" fontId="7" fillId="0" borderId="2" xfId="0" applyNumberFormat="1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/>
    </xf>
    <xf numFmtId="3" fontId="14" fillId="0" borderId="2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left"/>
    </xf>
    <xf numFmtId="3" fontId="13" fillId="0" borderId="2" xfId="0" applyNumberFormat="1" applyFont="1" applyBorder="1" applyAlignment="1">
      <alignment horizontal="center" vertical="center" wrapText="1"/>
    </xf>
    <xf numFmtId="3" fontId="1" fillId="0" borderId="0" xfId="0" applyNumberFormat="1" applyFont="1"/>
    <xf numFmtId="3" fontId="4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3" fontId="13" fillId="3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left"/>
    </xf>
    <xf numFmtId="3" fontId="12" fillId="2" borderId="0" xfId="0" applyNumberFormat="1" applyFont="1" applyFill="1"/>
    <xf numFmtId="0" fontId="7" fillId="0" borderId="2" xfId="0" applyFont="1" applyBorder="1" applyAlignment="1">
      <alignment horizontal="center" vertical="center"/>
    </xf>
    <xf numFmtId="0" fontId="5" fillId="0" borderId="0" xfId="0" applyFont="1"/>
    <xf numFmtId="0" fontId="10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9" fillId="0" borderId="12" xfId="0" applyFont="1" applyBorder="1" applyAlignment="1">
      <alignment horizontal="left" wrapText="1"/>
    </xf>
    <xf numFmtId="0" fontId="17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/>
    </xf>
    <xf numFmtId="3" fontId="14" fillId="0" borderId="5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14" fillId="0" borderId="2" xfId="0" applyNumberFormat="1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3" fontId="13" fillId="0" borderId="5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9"/>
  <sheetViews>
    <sheetView workbookViewId="0">
      <selection activeCell="A3" sqref="A3:K3"/>
    </sheetView>
  </sheetViews>
  <sheetFormatPr defaultRowHeight="12.75" x14ac:dyDescent="0.2"/>
  <cols>
    <col min="1" max="1" width="4" style="14" customWidth="1"/>
    <col min="2" max="2" width="15.140625" style="1" customWidth="1"/>
    <col min="3" max="3" width="9.7109375" style="15" customWidth="1"/>
    <col min="4" max="4" width="8.42578125" style="15" customWidth="1"/>
    <col min="5" max="5" width="8.42578125" style="16" customWidth="1"/>
    <col min="6" max="6" width="8.85546875" style="14" customWidth="1"/>
    <col min="7" max="7" width="9.5703125" style="14" customWidth="1"/>
    <col min="8" max="9" width="9.140625" style="14" customWidth="1"/>
    <col min="10" max="10" width="8.85546875" style="14" customWidth="1"/>
    <col min="11" max="11" width="8" style="14" customWidth="1"/>
    <col min="12" max="215" width="9.140625" style="1"/>
    <col min="216" max="216" width="4.42578125" style="1" customWidth="1"/>
    <col min="217" max="217" width="16.5703125" style="1" customWidth="1"/>
    <col min="218" max="218" width="7.42578125" style="1" customWidth="1"/>
    <col min="219" max="219" width="8.5703125" style="1" customWidth="1"/>
    <col min="220" max="221" width="7.42578125" style="1" customWidth="1"/>
    <col min="222" max="222" width="6.28515625" style="1" customWidth="1"/>
    <col min="223" max="224" width="7.7109375" style="1" customWidth="1"/>
    <col min="225" max="225" width="8.5703125" style="1" customWidth="1"/>
    <col min="226" max="226" width="5.5703125" style="1" customWidth="1"/>
    <col min="227" max="227" width="7.7109375" style="1" customWidth="1"/>
    <col min="228" max="235" width="6.140625" style="1" customWidth="1"/>
    <col min="236" max="471" width="9.140625" style="1"/>
    <col min="472" max="472" width="4.42578125" style="1" customWidth="1"/>
    <col min="473" max="473" width="16.5703125" style="1" customWidth="1"/>
    <col min="474" max="474" width="7.42578125" style="1" customWidth="1"/>
    <col min="475" max="475" width="8.5703125" style="1" customWidth="1"/>
    <col min="476" max="477" width="7.42578125" style="1" customWidth="1"/>
    <col min="478" max="478" width="6.28515625" style="1" customWidth="1"/>
    <col min="479" max="480" width="7.7109375" style="1" customWidth="1"/>
    <col min="481" max="481" width="8.5703125" style="1" customWidth="1"/>
    <col min="482" max="482" width="5.5703125" style="1" customWidth="1"/>
    <col min="483" max="483" width="7.7109375" style="1" customWidth="1"/>
    <col min="484" max="491" width="6.140625" style="1" customWidth="1"/>
    <col min="492" max="727" width="9.140625" style="1"/>
    <col min="728" max="728" width="4.42578125" style="1" customWidth="1"/>
    <col min="729" max="729" width="16.5703125" style="1" customWidth="1"/>
    <col min="730" max="730" width="7.42578125" style="1" customWidth="1"/>
    <col min="731" max="731" width="8.5703125" style="1" customWidth="1"/>
    <col min="732" max="733" width="7.42578125" style="1" customWidth="1"/>
    <col min="734" max="734" width="6.28515625" style="1" customWidth="1"/>
    <col min="735" max="736" width="7.7109375" style="1" customWidth="1"/>
    <col min="737" max="737" width="8.5703125" style="1" customWidth="1"/>
    <col min="738" max="738" width="5.5703125" style="1" customWidth="1"/>
    <col min="739" max="739" width="7.7109375" style="1" customWidth="1"/>
    <col min="740" max="747" width="6.140625" style="1" customWidth="1"/>
    <col min="748" max="983" width="9.140625" style="1"/>
    <col min="984" max="984" width="4.42578125" style="1" customWidth="1"/>
    <col min="985" max="985" width="16.5703125" style="1" customWidth="1"/>
    <col min="986" max="986" width="7.42578125" style="1" customWidth="1"/>
    <col min="987" max="987" width="8.5703125" style="1" customWidth="1"/>
    <col min="988" max="989" width="7.42578125" style="1" customWidth="1"/>
    <col min="990" max="990" width="6.28515625" style="1" customWidth="1"/>
    <col min="991" max="992" width="7.7109375" style="1" customWidth="1"/>
    <col min="993" max="993" width="8.5703125" style="1" customWidth="1"/>
    <col min="994" max="994" width="5.5703125" style="1" customWidth="1"/>
    <col min="995" max="995" width="7.7109375" style="1" customWidth="1"/>
    <col min="996" max="1003" width="6.140625" style="1" customWidth="1"/>
    <col min="1004" max="1239" width="9.140625" style="1"/>
    <col min="1240" max="1240" width="4.42578125" style="1" customWidth="1"/>
    <col min="1241" max="1241" width="16.5703125" style="1" customWidth="1"/>
    <col min="1242" max="1242" width="7.42578125" style="1" customWidth="1"/>
    <col min="1243" max="1243" width="8.5703125" style="1" customWidth="1"/>
    <col min="1244" max="1245" width="7.42578125" style="1" customWidth="1"/>
    <col min="1246" max="1246" width="6.28515625" style="1" customWidth="1"/>
    <col min="1247" max="1248" width="7.7109375" style="1" customWidth="1"/>
    <col min="1249" max="1249" width="8.5703125" style="1" customWidth="1"/>
    <col min="1250" max="1250" width="5.5703125" style="1" customWidth="1"/>
    <col min="1251" max="1251" width="7.7109375" style="1" customWidth="1"/>
    <col min="1252" max="1259" width="6.140625" style="1" customWidth="1"/>
    <col min="1260" max="1495" width="9.140625" style="1"/>
    <col min="1496" max="1496" width="4.42578125" style="1" customWidth="1"/>
    <col min="1497" max="1497" width="16.5703125" style="1" customWidth="1"/>
    <col min="1498" max="1498" width="7.42578125" style="1" customWidth="1"/>
    <col min="1499" max="1499" width="8.5703125" style="1" customWidth="1"/>
    <col min="1500" max="1501" width="7.42578125" style="1" customWidth="1"/>
    <col min="1502" max="1502" width="6.28515625" style="1" customWidth="1"/>
    <col min="1503" max="1504" width="7.7109375" style="1" customWidth="1"/>
    <col min="1505" max="1505" width="8.5703125" style="1" customWidth="1"/>
    <col min="1506" max="1506" width="5.5703125" style="1" customWidth="1"/>
    <col min="1507" max="1507" width="7.7109375" style="1" customWidth="1"/>
    <col min="1508" max="1515" width="6.140625" style="1" customWidth="1"/>
    <col min="1516" max="1751" width="9.140625" style="1"/>
    <col min="1752" max="1752" width="4.42578125" style="1" customWidth="1"/>
    <col min="1753" max="1753" width="16.5703125" style="1" customWidth="1"/>
    <col min="1754" max="1754" width="7.42578125" style="1" customWidth="1"/>
    <col min="1755" max="1755" width="8.5703125" style="1" customWidth="1"/>
    <col min="1756" max="1757" width="7.42578125" style="1" customWidth="1"/>
    <col min="1758" max="1758" width="6.28515625" style="1" customWidth="1"/>
    <col min="1759" max="1760" width="7.7109375" style="1" customWidth="1"/>
    <col min="1761" max="1761" width="8.5703125" style="1" customWidth="1"/>
    <col min="1762" max="1762" width="5.5703125" style="1" customWidth="1"/>
    <col min="1763" max="1763" width="7.7109375" style="1" customWidth="1"/>
    <col min="1764" max="1771" width="6.140625" style="1" customWidth="1"/>
    <col min="1772" max="2007" width="9.140625" style="1"/>
    <col min="2008" max="2008" width="4.42578125" style="1" customWidth="1"/>
    <col min="2009" max="2009" width="16.5703125" style="1" customWidth="1"/>
    <col min="2010" max="2010" width="7.42578125" style="1" customWidth="1"/>
    <col min="2011" max="2011" width="8.5703125" style="1" customWidth="1"/>
    <col min="2012" max="2013" width="7.42578125" style="1" customWidth="1"/>
    <col min="2014" max="2014" width="6.28515625" style="1" customWidth="1"/>
    <col min="2015" max="2016" width="7.7109375" style="1" customWidth="1"/>
    <col min="2017" max="2017" width="8.5703125" style="1" customWidth="1"/>
    <col min="2018" max="2018" width="5.5703125" style="1" customWidth="1"/>
    <col min="2019" max="2019" width="7.7109375" style="1" customWidth="1"/>
    <col min="2020" max="2027" width="6.140625" style="1" customWidth="1"/>
    <col min="2028" max="2263" width="9.140625" style="1"/>
    <col min="2264" max="2264" width="4.42578125" style="1" customWidth="1"/>
    <col min="2265" max="2265" width="16.5703125" style="1" customWidth="1"/>
    <col min="2266" max="2266" width="7.42578125" style="1" customWidth="1"/>
    <col min="2267" max="2267" width="8.5703125" style="1" customWidth="1"/>
    <col min="2268" max="2269" width="7.42578125" style="1" customWidth="1"/>
    <col min="2270" max="2270" width="6.28515625" style="1" customWidth="1"/>
    <col min="2271" max="2272" width="7.7109375" style="1" customWidth="1"/>
    <col min="2273" max="2273" width="8.5703125" style="1" customWidth="1"/>
    <col min="2274" max="2274" width="5.5703125" style="1" customWidth="1"/>
    <col min="2275" max="2275" width="7.7109375" style="1" customWidth="1"/>
    <col min="2276" max="2283" width="6.140625" style="1" customWidth="1"/>
    <col min="2284" max="2519" width="9.140625" style="1"/>
    <col min="2520" max="2520" width="4.42578125" style="1" customWidth="1"/>
    <col min="2521" max="2521" width="16.5703125" style="1" customWidth="1"/>
    <col min="2522" max="2522" width="7.42578125" style="1" customWidth="1"/>
    <col min="2523" max="2523" width="8.5703125" style="1" customWidth="1"/>
    <col min="2524" max="2525" width="7.42578125" style="1" customWidth="1"/>
    <col min="2526" max="2526" width="6.28515625" style="1" customWidth="1"/>
    <col min="2527" max="2528" width="7.7109375" style="1" customWidth="1"/>
    <col min="2529" max="2529" width="8.5703125" style="1" customWidth="1"/>
    <col min="2530" max="2530" width="5.5703125" style="1" customWidth="1"/>
    <col min="2531" max="2531" width="7.7109375" style="1" customWidth="1"/>
    <col min="2532" max="2539" width="6.140625" style="1" customWidth="1"/>
    <col min="2540" max="2775" width="9.140625" style="1"/>
    <col min="2776" max="2776" width="4.42578125" style="1" customWidth="1"/>
    <col min="2777" max="2777" width="16.5703125" style="1" customWidth="1"/>
    <col min="2778" max="2778" width="7.42578125" style="1" customWidth="1"/>
    <col min="2779" max="2779" width="8.5703125" style="1" customWidth="1"/>
    <col min="2780" max="2781" width="7.42578125" style="1" customWidth="1"/>
    <col min="2782" max="2782" width="6.28515625" style="1" customWidth="1"/>
    <col min="2783" max="2784" width="7.7109375" style="1" customWidth="1"/>
    <col min="2785" max="2785" width="8.5703125" style="1" customWidth="1"/>
    <col min="2786" max="2786" width="5.5703125" style="1" customWidth="1"/>
    <col min="2787" max="2787" width="7.7109375" style="1" customWidth="1"/>
    <col min="2788" max="2795" width="6.140625" style="1" customWidth="1"/>
    <col min="2796" max="3031" width="9.140625" style="1"/>
    <col min="3032" max="3032" width="4.42578125" style="1" customWidth="1"/>
    <col min="3033" max="3033" width="16.5703125" style="1" customWidth="1"/>
    <col min="3034" max="3034" width="7.42578125" style="1" customWidth="1"/>
    <col min="3035" max="3035" width="8.5703125" style="1" customWidth="1"/>
    <col min="3036" max="3037" width="7.42578125" style="1" customWidth="1"/>
    <col min="3038" max="3038" width="6.28515625" style="1" customWidth="1"/>
    <col min="3039" max="3040" width="7.7109375" style="1" customWidth="1"/>
    <col min="3041" max="3041" width="8.5703125" style="1" customWidth="1"/>
    <col min="3042" max="3042" width="5.5703125" style="1" customWidth="1"/>
    <col min="3043" max="3043" width="7.7109375" style="1" customWidth="1"/>
    <col min="3044" max="3051" width="6.140625" style="1" customWidth="1"/>
    <col min="3052" max="3287" width="9.140625" style="1"/>
    <col min="3288" max="3288" width="4.42578125" style="1" customWidth="1"/>
    <col min="3289" max="3289" width="16.5703125" style="1" customWidth="1"/>
    <col min="3290" max="3290" width="7.42578125" style="1" customWidth="1"/>
    <col min="3291" max="3291" width="8.5703125" style="1" customWidth="1"/>
    <col min="3292" max="3293" width="7.42578125" style="1" customWidth="1"/>
    <col min="3294" max="3294" width="6.28515625" style="1" customWidth="1"/>
    <col min="3295" max="3296" width="7.7109375" style="1" customWidth="1"/>
    <col min="3297" max="3297" width="8.5703125" style="1" customWidth="1"/>
    <col min="3298" max="3298" width="5.5703125" style="1" customWidth="1"/>
    <col min="3299" max="3299" width="7.7109375" style="1" customWidth="1"/>
    <col min="3300" max="3307" width="6.140625" style="1" customWidth="1"/>
    <col min="3308" max="3543" width="9.140625" style="1"/>
    <col min="3544" max="3544" width="4.42578125" style="1" customWidth="1"/>
    <col min="3545" max="3545" width="16.5703125" style="1" customWidth="1"/>
    <col min="3546" max="3546" width="7.42578125" style="1" customWidth="1"/>
    <col min="3547" max="3547" width="8.5703125" style="1" customWidth="1"/>
    <col min="3548" max="3549" width="7.42578125" style="1" customWidth="1"/>
    <col min="3550" max="3550" width="6.28515625" style="1" customWidth="1"/>
    <col min="3551" max="3552" width="7.7109375" style="1" customWidth="1"/>
    <col min="3553" max="3553" width="8.5703125" style="1" customWidth="1"/>
    <col min="3554" max="3554" width="5.5703125" style="1" customWidth="1"/>
    <col min="3555" max="3555" width="7.7109375" style="1" customWidth="1"/>
    <col min="3556" max="3563" width="6.140625" style="1" customWidth="1"/>
    <col min="3564" max="3799" width="9.140625" style="1"/>
    <col min="3800" max="3800" width="4.42578125" style="1" customWidth="1"/>
    <col min="3801" max="3801" width="16.5703125" style="1" customWidth="1"/>
    <col min="3802" max="3802" width="7.42578125" style="1" customWidth="1"/>
    <col min="3803" max="3803" width="8.5703125" style="1" customWidth="1"/>
    <col min="3804" max="3805" width="7.42578125" style="1" customWidth="1"/>
    <col min="3806" max="3806" width="6.28515625" style="1" customWidth="1"/>
    <col min="3807" max="3808" width="7.7109375" style="1" customWidth="1"/>
    <col min="3809" max="3809" width="8.5703125" style="1" customWidth="1"/>
    <col min="3810" max="3810" width="5.5703125" style="1" customWidth="1"/>
    <col min="3811" max="3811" width="7.7109375" style="1" customWidth="1"/>
    <col min="3812" max="3819" width="6.140625" style="1" customWidth="1"/>
    <col min="3820" max="4055" width="9.140625" style="1"/>
    <col min="4056" max="4056" width="4.42578125" style="1" customWidth="1"/>
    <col min="4057" max="4057" width="16.5703125" style="1" customWidth="1"/>
    <col min="4058" max="4058" width="7.42578125" style="1" customWidth="1"/>
    <col min="4059" max="4059" width="8.5703125" style="1" customWidth="1"/>
    <col min="4060" max="4061" width="7.42578125" style="1" customWidth="1"/>
    <col min="4062" max="4062" width="6.28515625" style="1" customWidth="1"/>
    <col min="4063" max="4064" width="7.7109375" style="1" customWidth="1"/>
    <col min="4065" max="4065" width="8.5703125" style="1" customWidth="1"/>
    <col min="4066" max="4066" width="5.5703125" style="1" customWidth="1"/>
    <col min="4067" max="4067" width="7.7109375" style="1" customWidth="1"/>
    <col min="4068" max="4075" width="6.140625" style="1" customWidth="1"/>
    <col min="4076" max="4311" width="9.140625" style="1"/>
    <col min="4312" max="4312" width="4.42578125" style="1" customWidth="1"/>
    <col min="4313" max="4313" width="16.5703125" style="1" customWidth="1"/>
    <col min="4314" max="4314" width="7.42578125" style="1" customWidth="1"/>
    <col min="4315" max="4315" width="8.5703125" style="1" customWidth="1"/>
    <col min="4316" max="4317" width="7.42578125" style="1" customWidth="1"/>
    <col min="4318" max="4318" width="6.28515625" style="1" customWidth="1"/>
    <col min="4319" max="4320" width="7.7109375" style="1" customWidth="1"/>
    <col min="4321" max="4321" width="8.5703125" style="1" customWidth="1"/>
    <col min="4322" max="4322" width="5.5703125" style="1" customWidth="1"/>
    <col min="4323" max="4323" width="7.7109375" style="1" customWidth="1"/>
    <col min="4324" max="4331" width="6.140625" style="1" customWidth="1"/>
    <col min="4332" max="4567" width="9.140625" style="1"/>
    <col min="4568" max="4568" width="4.42578125" style="1" customWidth="1"/>
    <col min="4569" max="4569" width="16.5703125" style="1" customWidth="1"/>
    <col min="4570" max="4570" width="7.42578125" style="1" customWidth="1"/>
    <col min="4571" max="4571" width="8.5703125" style="1" customWidth="1"/>
    <col min="4572" max="4573" width="7.42578125" style="1" customWidth="1"/>
    <col min="4574" max="4574" width="6.28515625" style="1" customWidth="1"/>
    <col min="4575" max="4576" width="7.7109375" style="1" customWidth="1"/>
    <col min="4577" max="4577" width="8.5703125" style="1" customWidth="1"/>
    <col min="4578" max="4578" width="5.5703125" style="1" customWidth="1"/>
    <col min="4579" max="4579" width="7.7109375" style="1" customWidth="1"/>
    <col min="4580" max="4587" width="6.140625" style="1" customWidth="1"/>
    <col min="4588" max="4823" width="9.140625" style="1"/>
    <col min="4824" max="4824" width="4.42578125" style="1" customWidth="1"/>
    <col min="4825" max="4825" width="16.5703125" style="1" customWidth="1"/>
    <col min="4826" max="4826" width="7.42578125" style="1" customWidth="1"/>
    <col min="4827" max="4827" width="8.5703125" style="1" customWidth="1"/>
    <col min="4828" max="4829" width="7.42578125" style="1" customWidth="1"/>
    <col min="4830" max="4830" width="6.28515625" style="1" customWidth="1"/>
    <col min="4831" max="4832" width="7.7109375" style="1" customWidth="1"/>
    <col min="4833" max="4833" width="8.5703125" style="1" customWidth="1"/>
    <col min="4834" max="4834" width="5.5703125" style="1" customWidth="1"/>
    <col min="4835" max="4835" width="7.7109375" style="1" customWidth="1"/>
    <col min="4836" max="4843" width="6.140625" style="1" customWidth="1"/>
    <col min="4844" max="5079" width="9.140625" style="1"/>
    <col min="5080" max="5080" width="4.42578125" style="1" customWidth="1"/>
    <col min="5081" max="5081" width="16.5703125" style="1" customWidth="1"/>
    <col min="5082" max="5082" width="7.42578125" style="1" customWidth="1"/>
    <col min="5083" max="5083" width="8.5703125" style="1" customWidth="1"/>
    <col min="5084" max="5085" width="7.42578125" style="1" customWidth="1"/>
    <col min="5086" max="5086" width="6.28515625" style="1" customWidth="1"/>
    <col min="5087" max="5088" width="7.7109375" style="1" customWidth="1"/>
    <col min="5089" max="5089" width="8.5703125" style="1" customWidth="1"/>
    <col min="5090" max="5090" width="5.5703125" style="1" customWidth="1"/>
    <col min="5091" max="5091" width="7.7109375" style="1" customWidth="1"/>
    <col min="5092" max="5099" width="6.140625" style="1" customWidth="1"/>
    <col min="5100" max="5335" width="9.140625" style="1"/>
    <col min="5336" max="5336" width="4.42578125" style="1" customWidth="1"/>
    <col min="5337" max="5337" width="16.5703125" style="1" customWidth="1"/>
    <col min="5338" max="5338" width="7.42578125" style="1" customWidth="1"/>
    <col min="5339" max="5339" width="8.5703125" style="1" customWidth="1"/>
    <col min="5340" max="5341" width="7.42578125" style="1" customWidth="1"/>
    <col min="5342" max="5342" width="6.28515625" style="1" customWidth="1"/>
    <col min="5343" max="5344" width="7.7109375" style="1" customWidth="1"/>
    <col min="5345" max="5345" width="8.5703125" style="1" customWidth="1"/>
    <col min="5346" max="5346" width="5.5703125" style="1" customWidth="1"/>
    <col min="5347" max="5347" width="7.7109375" style="1" customWidth="1"/>
    <col min="5348" max="5355" width="6.140625" style="1" customWidth="1"/>
    <col min="5356" max="5591" width="9.140625" style="1"/>
    <col min="5592" max="5592" width="4.42578125" style="1" customWidth="1"/>
    <col min="5593" max="5593" width="16.5703125" style="1" customWidth="1"/>
    <col min="5594" max="5594" width="7.42578125" style="1" customWidth="1"/>
    <col min="5595" max="5595" width="8.5703125" style="1" customWidth="1"/>
    <col min="5596" max="5597" width="7.42578125" style="1" customWidth="1"/>
    <col min="5598" max="5598" width="6.28515625" style="1" customWidth="1"/>
    <col min="5599" max="5600" width="7.7109375" style="1" customWidth="1"/>
    <col min="5601" max="5601" width="8.5703125" style="1" customWidth="1"/>
    <col min="5602" max="5602" width="5.5703125" style="1" customWidth="1"/>
    <col min="5603" max="5603" width="7.7109375" style="1" customWidth="1"/>
    <col min="5604" max="5611" width="6.140625" style="1" customWidth="1"/>
    <col min="5612" max="5847" width="9.140625" style="1"/>
    <col min="5848" max="5848" width="4.42578125" style="1" customWidth="1"/>
    <col min="5849" max="5849" width="16.5703125" style="1" customWidth="1"/>
    <col min="5850" max="5850" width="7.42578125" style="1" customWidth="1"/>
    <col min="5851" max="5851" width="8.5703125" style="1" customWidth="1"/>
    <col min="5852" max="5853" width="7.42578125" style="1" customWidth="1"/>
    <col min="5854" max="5854" width="6.28515625" style="1" customWidth="1"/>
    <col min="5855" max="5856" width="7.7109375" style="1" customWidth="1"/>
    <col min="5857" max="5857" width="8.5703125" style="1" customWidth="1"/>
    <col min="5858" max="5858" width="5.5703125" style="1" customWidth="1"/>
    <col min="5859" max="5859" width="7.7109375" style="1" customWidth="1"/>
    <col min="5860" max="5867" width="6.140625" style="1" customWidth="1"/>
    <col min="5868" max="6103" width="9.140625" style="1"/>
    <col min="6104" max="6104" width="4.42578125" style="1" customWidth="1"/>
    <col min="6105" max="6105" width="16.5703125" style="1" customWidth="1"/>
    <col min="6106" max="6106" width="7.42578125" style="1" customWidth="1"/>
    <col min="6107" max="6107" width="8.5703125" style="1" customWidth="1"/>
    <col min="6108" max="6109" width="7.42578125" style="1" customWidth="1"/>
    <col min="6110" max="6110" width="6.28515625" style="1" customWidth="1"/>
    <col min="6111" max="6112" width="7.7109375" style="1" customWidth="1"/>
    <col min="6113" max="6113" width="8.5703125" style="1" customWidth="1"/>
    <col min="6114" max="6114" width="5.5703125" style="1" customWidth="1"/>
    <col min="6115" max="6115" width="7.7109375" style="1" customWidth="1"/>
    <col min="6116" max="6123" width="6.140625" style="1" customWidth="1"/>
    <col min="6124" max="6359" width="9.140625" style="1"/>
    <col min="6360" max="6360" width="4.42578125" style="1" customWidth="1"/>
    <col min="6361" max="6361" width="16.5703125" style="1" customWidth="1"/>
    <col min="6362" max="6362" width="7.42578125" style="1" customWidth="1"/>
    <col min="6363" max="6363" width="8.5703125" style="1" customWidth="1"/>
    <col min="6364" max="6365" width="7.42578125" style="1" customWidth="1"/>
    <col min="6366" max="6366" width="6.28515625" style="1" customWidth="1"/>
    <col min="6367" max="6368" width="7.7109375" style="1" customWidth="1"/>
    <col min="6369" max="6369" width="8.5703125" style="1" customWidth="1"/>
    <col min="6370" max="6370" width="5.5703125" style="1" customWidth="1"/>
    <col min="6371" max="6371" width="7.7109375" style="1" customWidth="1"/>
    <col min="6372" max="6379" width="6.140625" style="1" customWidth="1"/>
    <col min="6380" max="6615" width="9.140625" style="1"/>
    <col min="6616" max="6616" width="4.42578125" style="1" customWidth="1"/>
    <col min="6617" max="6617" width="16.5703125" style="1" customWidth="1"/>
    <col min="6618" max="6618" width="7.42578125" style="1" customWidth="1"/>
    <col min="6619" max="6619" width="8.5703125" style="1" customWidth="1"/>
    <col min="6620" max="6621" width="7.42578125" style="1" customWidth="1"/>
    <col min="6622" max="6622" width="6.28515625" style="1" customWidth="1"/>
    <col min="6623" max="6624" width="7.7109375" style="1" customWidth="1"/>
    <col min="6625" max="6625" width="8.5703125" style="1" customWidth="1"/>
    <col min="6626" max="6626" width="5.5703125" style="1" customWidth="1"/>
    <col min="6627" max="6627" width="7.7109375" style="1" customWidth="1"/>
    <col min="6628" max="6635" width="6.140625" style="1" customWidth="1"/>
    <col min="6636" max="6871" width="9.140625" style="1"/>
    <col min="6872" max="6872" width="4.42578125" style="1" customWidth="1"/>
    <col min="6873" max="6873" width="16.5703125" style="1" customWidth="1"/>
    <col min="6874" max="6874" width="7.42578125" style="1" customWidth="1"/>
    <col min="6875" max="6875" width="8.5703125" style="1" customWidth="1"/>
    <col min="6876" max="6877" width="7.42578125" style="1" customWidth="1"/>
    <col min="6878" max="6878" width="6.28515625" style="1" customWidth="1"/>
    <col min="6879" max="6880" width="7.7109375" style="1" customWidth="1"/>
    <col min="6881" max="6881" width="8.5703125" style="1" customWidth="1"/>
    <col min="6882" max="6882" width="5.5703125" style="1" customWidth="1"/>
    <col min="6883" max="6883" width="7.7109375" style="1" customWidth="1"/>
    <col min="6884" max="6891" width="6.140625" style="1" customWidth="1"/>
    <col min="6892" max="7127" width="9.140625" style="1"/>
    <col min="7128" max="7128" width="4.42578125" style="1" customWidth="1"/>
    <col min="7129" max="7129" width="16.5703125" style="1" customWidth="1"/>
    <col min="7130" max="7130" width="7.42578125" style="1" customWidth="1"/>
    <col min="7131" max="7131" width="8.5703125" style="1" customWidth="1"/>
    <col min="7132" max="7133" width="7.42578125" style="1" customWidth="1"/>
    <col min="7134" max="7134" width="6.28515625" style="1" customWidth="1"/>
    <col min="7135" max="7136" width="7.7109375" style="1" customWidth="1"/>
    <col min="7137" max="7137" width="8.5703125" style="1" customWidth="1"/>
    <col min="7138" max="7138" width="5.5703125" style="1" customWidth="1"/>
    <col min="7139" max="7139" width="7.7109375" style="1" customWidth="1"/>
    <col min="7140" max="7147" width="6.140625" style="1" customWidth="1"/>
    <col min="7148" max="7383" width="9.140625" style="1"/>
    <col min="7384" max="7384" width="4.42578125" style="1" customWidth="1"/>
    <col min="7385" max="7385" width="16.5703125" style="1" customWidth="1"/>
    <col min="7386" max="7386" width="7.42578125" style="1" customWidth="1"/>
    <col min="7387" max="7387" width="8.5703125" style="1" customWidth="1"/>
    <col min="7388" max="7389" width="7.42578125" style="1" customWidth="1"/>
    <col min="7390" max="7390" width="6.28515625" style="1" customWidth="1"/>
    <col min="7391" max="7392" width="7.7109375" style="1" customWidth="1"/>
    <col min="7393" max="7393" width="8.5703125" style="1" customWidth="1"/>
    <col min="7394" max="7394" width="5.5703125" style="1" customWidth="1"/>
    <col min="7395" max="7395" width="7.7109375" style="1" customWidth="1"/>
    <col min="7396" max="7403" width="6.140625" style="1" customWidth="1"/>
    <col min="7404" max="7639" width="9.140625" style="1"/>
    <col min="7640" max="7640" width="4.42578125" style="1" customWidth="1"/>
    <col min="7641" max="7641" width="16.5703125" style="1" customWidth="1"/>
    <col min="7642" max="7642" width="7.42578125" style="1" customWidth="1"/>
    <col min="7643" max="7643" width="8.5703125" style="1" customWidth="1"/>
    <col min="7644" max="7645" width="7.42578125" style="1" customWidth="1"/>
    <col min="7646" max="7646" width="6.28515625" style="1" customWidth="1"/>
    <col min="7647" max="7648" width="7.7109375" style="1" customWidth="1"/>
    <col min="7649" max="7649" width="8.5703125" style="1" customWidth="1"/>
    <col min="7650" max="7650" width="5.5703125" style="1" customWidth="1"/>
    <col min="7651" max="7651" width="7.7109375" style="1" customWidth="1"/>
    <col min="7652" max="7659" width="6.140625" style="1" customWidth="1"/>
    <col min="7660" max="7895" width="9.140625" style="1"/>
    <col min="7896" max="7896" width="4.42578125" style="1" customWidth="1"/>
    <col min="7897" max="7897" width="16.5703125" style="1" customWidth="1"/>
    <col min="7898" max="7898" width="7.42578125" style="1" customWidth="1"/>
    <col min="7899" max="7899" width="8.5703125" style="1" customWidth="1"/>
    <col min="7900" max="7901" width="7.42578125" style="1" customWidth="1"/>
    <col min="7902" max="7902" width="6.28515625" style="1" customWidth="1"/>
    <col min="7903" max="7904" width="7.7109375" style="1" customWidth="1"/>
    <col min="7905" max="7905" width="8.5703125" style="1" customWidth="1"/>
    <col min="7906" max="7906" width="5.5703125" style="1" customWidth="1"/>
    <col min="7907" max="7907" width="7.7109375" style="1" customWidth="1"/>
    <col min="7908" max="7915" width="6.140625" style="1" customWidth="1"/>
    <col min="7916" max="8151" width="9.140625" style="1"/>
    <col min="8152" max="8152" width="4.42578125" style="1" customWidth="1"/>
    <col min="8153" max="8153" width="16.5703125" style="1" customWidth="1"/>
    <col min="8154" max="8154" width="7.42578125" style="1" customWidth="1"/>
    <col min="8155" max="8155" width="8.5703125" style="1" customWidth="1"/>
    <col min="8156" max="8157" width="7.42578125" style="1" customWidth="1"/>
    <col min="8158" max="8158" width="6.28515625" style="1" customWidth="1"/>
    <col min="8159" max="8160" width="7.7109375" style="1" customWidth="1"/>
    <col min="8161" max="8161" width="8.5703125" style="1" customWidth="1"/>
    <col min="8162" max="8162" width="5.5703125" style="1" customWidth="1"/>
    <col min="8163" max="8163" width="7.7109375" style="1" customWidth="1"/>
    <col min="8164" max="8171" width="6.140625" style="1" customWidth="1"/>
    <col min="8172" max="8407" width="9.140625" style="1"/>
    <col min="8408" max="8408" width="4.42578125" style="1" customWidth="1"/>
    <col min="8409" max="8409" width="16.5703125" style="1" customWidth="1"/>
    <col min="8410" max="8410" width="7.42578125" style="1" customWidth="1"/>
    <col min="8411" max="8411" width="8.5703125" style="1" customWidth="1"/>
    <col min="8412" max="8413" width="7.42578125" style="1" customWidth="1"/>
    <col min="8414" max="8414" width="6.28515625" style="1" customWidth="1"/>
    <col min="8415" max="8416" width="7.7109375" style="1" customWidth="1"/>
    <col min="8417" max="8417" width="8.5703125" style="1" customWidth="1"/>
    <col min="8418" max="8418" width="5.5703125" style="1" customWidth="1"/>
    <col min="8419" max="8419" width="7.7109375" style="1" customWidth="1"/>
    <col min="8420" max="8427" width="6.140625" style="1" customWidth="1"/>
    <col min="8428" max="8663" width="9.140625" style="1"/>
    <col min="8664" max="8664" width="4.42578125" style="1" customWidth="1"/>
    <col min="8665" max="8665" width="16.5703125" style="1" customWidth="1"/>
    <col min="8666" max="8666" width="7.42578125" style="1" customWidth="1"/>
    <col min="8667" max="8667" width="8.5703125" style="1" customWidth="1"/>
    <col min="8668" max="8669" width="7.42578125" style="1" customWidth="1"/>
    <col min="8670" max="8670" width="6.28515625" style="1" customWidth="1"/>
    <col min="8671" max="8672" width="7.7109375" style="1" customWidth="1"/>
    <col min="8673" max="8673" width="8.5703125" style="1" customWidth="1"/>
    <col min="8674" max="8674" width="5.5703125" style="1" customWidth="1"/>
    <col min="8675" max="8675" width="7.7109375" style="1" customWidth="1"/>
    <col min="8676" max="8683" width="6.140625" style="1" customWidth="1"/>
    <col min="8684" max="8919" width="9.140625" style="1"/>
    <col min="8920" max="8920" width="4.42578125" style="1" customWidth="1"/>
    <col min="8921" max="8921" width="16.5703125" style="1" customWidth="1"/>
    <col min="8922" max="8922" width="7.42578125" style="1" customWidth="1"/>
    <col min="8923" max="8923" width="8.5703125" style="1" customWidth="1"/>
    <col min="8924" max="8925" width="7.42578125" style="1" customWidth="1"/>
    <col min="8926" max="8926" width="6.28515625" style="1" customWidth="1"/>
    <col min="8927" max="8928" width="7.7109375" style="1" customWidth="1"/>
    <col min="8929" max="8929" width="8.5703125" style="1" customWidth="1"/>
    <col min="8930" max="8930" width="5.5703125" style="1" customWidth="1"/>
    <col min="8931" max="8931" width="7.7109375" style="1" customWidth="1"/>
    <col min="8932" max="8939" width="6.140625" style="1" customWidth="1"/>
    <col min="8940" max="9175" width="9.140625" style="1"/>
    <col min="9176" max="9176" width="4.42578125" style="1" customWidth="1"/>
    <col min="9177" max="9177" width="16.5703125" style="1" customWidth="1"/>
    <col min="9178" max="9178" width="7.42578125" style="1" customWidth="1"/>
    <col min="9179" max="9179" width="8.5703125" style="1" customWidth="1"/>
    <col min="9180" max="9181" width="7.42578125" style="1" customWidth="1"/>
    <col min="9182" max="9182" width="6.28515625" style="1" customWidth="1"/>
    <col min="9183" max="9184" width="7.7109375" style="1" customWidth="1"/>
    <col min="9185" max="9185" width="8.5703125" style="1" customWidth="1"/>
    <col min="9186" max="9186" width="5.5703125" style="1" customWidth="1"/>
    <col min="9187" max="9187" width="7.7109375" style="1" customWidth="1"/>
    <col min="9188" max="9195" width="6.140625" style="1" customWidth="1"/>
    <col min="9196" max="9431" width="9.140625" style="1"/>
    <col min="9432" max="9432" width="4.42578125" style="1" customWidth="1"/>
    <col min="9433" max="9433" width="16.5703125" style="1" customWidth="1"/>
    <col min="9434" max="9434" width="7.42578125" style="1" customWidth="1"/>
    <col min="9435" max="9435" width="8.5703125" style="1" customWidth="1"/>
    <col min="9436" max="9437" width="7.42578125" style="1" customWidth="1"/>
    <col min="9438" max="9438" width="6.28515625" style="1" customWidth="1"/>
    <col min="9439" max="9440" width="7.7109375" style="1" customWidth="1"/>
    <col min="9441" max="9441" width="8.5703125" style="1" customWidth="1"/>
    <col min="9442" max="9442" width="5.5703125" style="1" customWidth="1"/>
    <col min="9443" max="9443" width="7.7109375" style="1" customWidth="1"/>
    <col min="9444" max="9451" width="6.140625" style="1" customWidth="1"/>
    <col min="9452" max="9687" width="9.140625" style="1"/>
    <col min="9688" max="9688" width="4.42578125" style="1" customWidth="1"/>
    <col min="9689" max="9689" width="16.5703125" style="1" customWidth="1"/>
    <col min="9690" max="9690" width="7.42578125" style="1" customWidth="1"/>
    <col min="9691" max="9691" width="8.5703125" style="1" customWidth="1"/>
    <col min="9692" max="9693" width="7.42578125" style="1" customWidth="1"/>
    <col min="9694" max="9694" width="6.28515625" style="1" customWidth="1"/>
    <col min="9695" max="9696" width="7.7109375" style="1" customWidth="1"/>
    <col min="9697" max="9697" width="8.5703125" style="1" customWidth="1"/>
    <col min="9698" max="9698" width="5.5703125" style="1" customWidth="1"/>
    <col min="9699" max="9699" width="7.7109375" style="1" customWidth="1"/>
    <col min="9700" max="9707" width="6.140625" style="1" customWidth="1"/>
    <col min="9708" max="9943" width="9.140625" style="1"/>
    <col min="9944" max="9944" width="4.42578125" style="1" customWidth="1"/>
    <col min="9945" max="9945" width="16.5703125" style="1" customWidth="1"/>
    <col min="9946" max="9946" width="7.42578125" style="1" customWidth="1"/>
    <col min="9947" max="9947" width="8.5703125" style="1" customWidth="1"/>
    <col min="9948" max="9949" width="7.42578125" style="1" customWidth="1"/>
    <col min="9950" max="9950" width="6.28515625" style="1" customWidth="1"/>
    <col min="9951" max="9952" width="7.7109375" style="1" customWidth="1"/>
    <col min="9953" max="9953" width="8.5703125" style="1" customWidth="1"/>
    <col min="9954" max="9954" width="5.5703125" style="1" customWidth="1"/>
    <col min="9955" max="9955" width="7.7109375" style="1" customWidth="1"/>
    <col min="9956" max="9963" width="6.140625" style="1" customWidth="1"/>
    <col min="9964" max="10199" width="9.140625" style="1"/>
    <col min="10200" max="10200" width="4.42578125" style="1" customWidth="1"/>
    <col min="10201" max="10201" width="16.5703125" style="1" customWidth="1"/>
    <col min="10202" max="10202" width="7.42578125" style="1" customWidth="1"/>
    <col min="10203" max="10203" width="8.5703125" style="1" customWidth="1"/>
    <col min="10204" max="10205" width="7.42578125" style="1" customWidth="1"/>
    <col min="10206" max="10206" width="6.28515625" style="1" customWidth="1"/>
    <col min="10207" max="10208" width="7.7109375" style="1" customWidth="1"/>
    <col min="10209" max="10209" width="8.5703125" style="1" customWidth="1"/>
    <col min="10210" max="10210" width="5.5703125" style="1" customWidth="1"/>
    <col min="10211" max="10211" width="7.7109375" style="1" customWidth="1"/>
    <col min="10212" max="10219" width="6.140625" style="1" customWidth="1"/>
    <col min="10220" max="10455" width="9.140625" style="1"/>
    <col min="10456" max="10456" width="4.42578125" style="1" customWidth="1"/>
    <col min="10457" max="10457" width="16.5703125" style="1" customWidth="1"/>
    <col min="10458" max="10458" width="7.42578125" style="1" customWidth="1"/>
    <col min="10459" max="10459" width="8.5703125" style="1" customWidth="1"/>
    <col min="10460" max="10461" width="7.42578125" style="1" customWidth="1"/>
    <col min="10462" max="10462" width="6.28515625" style="1" customWidth="1"/>
    <col min="10463" max="10464" width="7.7109375" style="1" customWidth="1"/>
    <col min="10465" max="10465" width="8.5703125" style="1" customWidth="1"/>
    <col min="10466" max="10466" width="5.5703125" style="1" customWidth="1"/>
    <col min="10467" max="10467" width="7.7109375" style="1" customWidth="1"/>
    <col min="10468" max="10475" width="6.140625" style="1" customWidth="1"/>
    <col min="10476" max="10711" width="9.140625" style="1"/>
    <col min="10712" max="10712" width="4.42578125" style="1" customWidth="1"/>
    <col min="10713" max="10713" width="16.5703125" style="1" customWidth="1"/>
    <col min="10714" max="10714" width="7.42578125" style="1" customWidth="1"/>
    <col min="10715" max="10715" width="8.5703125" style="1" customWidth="1"/>
    <col min="10716" max="10717" width="7.42578125" style="1" customWidth="1"/>
    <col min="10718" max="10718" width="6.28515625" style="1" customWidth="1"/>
    <col min="10719" max="10720" width="7.7109375" style="1" customWidth="1"/>
    <col min="10721" max="10721" width="8.5703125" style="1" customWidth="1"/>
    <col min="10722" max="10722" width="5.5703125" style="1" customWidth="1"/>
    <col min="10723" max="10723" width="7.7109375" style="1" customWidth="1"/>
    <col min="10724" max="10731" width="6.140625" style="1" customWidth="1"/>
    <col min="10732" max="10967" width="9.140625" style="1"/>
    <col min="10968" max="10968" width="4.42578125" style="1" customWidth="1"/>
    <col min="10969" max="10969" width="16.5703125" style="1" customWidth="1"/>
    <col min="10970" max="10970" width="7.42578125" style="1" customWidth="1"/>
    <col min="10971" max="10971" width="8.5703125" style="1" customWidth="1"/>
    <col min="10972" max="10973" width="7.42578125" style="1" customWidth="1"/>
    <col min="10974" max="10974" width="6.28515625" style="1" customWidth="1"/>
    <col min="10975" max="10976" width="7.7109375" style="1" customWidth="1"/>
    <col min="10977" max="10977" width="8.5703125" style="1" customWidth="1"/>
    <col min="10978" max="10978" width="5.5703125" style="1" customWidth="1"/>
    <col min="10979" max="10979" width="7.7109375" style="1" customWidth="1"/>
    <col min="10980" max="10987" width="6.140625" style="1" customWidth="1"/>
    <col min="10988" max="11223" width="9.140625" style="1"/>
    <col min="11224" max="11224" width="4.42578125" style="1" customWidth="1"/>
    <col min="11225" max="11225" width="16.5703125" style="1" customWidth="1"/>
    <col min="11226" max="11226" width="7.42578125" style="1" customWidth="1"/>
    <col min="11227" max="11227" width="8.5703125" style="1" customWidth="1"/>
    <col min="11228" max="11229" width="7.42578125" style="1" customWidth="1"/>
    <col min="11230" max="11230" width="6.28515625" style="1" customWidth="1"/>
    <col min="11231" max="11232" width="7.7109375" style="1" customWidth="1"/>
    <col min="11233" max="11233" width="8.5703125" style="1" customWidth="1"/>
    <col min="11234" max="11234" width="5.5703125" style="1" customWidth="1"/>
    <col min="11235" max="11235" width="7.7109375" style="1" customWidth="1"/>
    <col min="11236" max="11243" width="6.140625" style="1" customWidth="1"/>
    <col min="11244" max="11479" width="9.140625" style="1"/>
    <col min="11480" max="11480" width="4.42578125" style="1" customWidth="1"/>
    <col min="11481" max="11481" width="16.5703125" style="1" customWidth="1"/>
    <col min="11482" max="11482" width="7.42578125" style="1" customWidth="1"/>
    <col min="11483" max="11483" width="8.5703125" style="1" customWidth="1"/>
    <col min="11484" max="11485" width="7.42578125" style="1" customWidth="1"/>
    <col min="11486" max="11486" width="6.28515625" style="1" customWidth="1"/>
    <col min="11487" max="11488" width="7.7109375" style="1" customWidth="1"/>
    <col min="11489" max="11489" width="8.5703125" style="1" customWidth="1"/>
    <col min="11490" max="11490" width="5.5703125" style="1" customWidth="1"/>
    <col min="11491" max="11491" width="7.7109375" style="1" customWidth="1"/>
    <col min="11492" max="11499" width="6.140625" style="1" customWidth="1"/>
    <col min="11500" max="11735" width="9.140625" style="1"/>
    <col min="11736" max="11736" width="4.42578125" style="1" customWidth="1"/>
    <col min="11737" max="11737" width="16.5703125" style="1" customWidth="1"/>
    <col min="11738" max="11738" width="7.42578125" style="1" customWidth="1"/>
    <col min="11739" max="11739" width="8.5703125" style="1" customWidth="1"/>
    <col min="11740" max="11741" width="7.42578125" style="1" customWidth="1"/>
    <col min="11742" max="11742" width="6.28515625" style="1" customWidth="1"/>
    <col min="11743" max="11744" width="7.7109375" style="1" customWidth="1"/>
    <col min="11745" max="11745" width="8.5703125" style="1" customWidth="1"/>
    <col min="11746" max="11746" width="5.5703125" style="1" customWidth="1"/>
    <col min="11747" max="11747" width="7.7109375" style="1" customWidth="1"/>
    <col min="11748" max="11755" width="6.140625" style="1" customWidth="1"/>
    <col min="11756" max="11991" width="9.140625" style="1"/>
    <col min="11992" max="11992" width="4.42578125" style="1" customWidth="1"/>
    <col min="11993" max="11993" width="16.5703125" style="1" customWidth="1"/>
    <col min="11994" max="11994" width="7.42578125" style="1" customWidth="1"/>
    <col min="11995" max="11995" width="8.5703125" style="1" customWidth="1"/>
    <col min="11996" max="11997" width="7.42578125" style="1" customWidth="1"/>
    <col min="11998" max="11998" width="6.28515625" style="1" customWidth="1"/>
    <col min="11999" max="12000" width="7.7109375" style="1" customWidth="1"/>
    <col min="12001" max="12001" width="8.5703125" style="1" customWidth="1"/>
    <col min="12002" max="12002" width="5.5703125" style="1" customWidth="1"/>
    <col min="12003" max="12003" width="7.7109375" style="1" customWidth="1"/>
    <col min="12004" max="12011" width="6.140625" style="1" customWidth="1"/>
    <col min="12012" max="12247" width="9.140625" style="1"/>
    <col min="12248" max="12248" width="4.42578125" style="1" customWidth="1"/>
    <col min="12249" max="12249" width="16.5703125" style="1" customWidth="1"/>
    <col min="12250" max="12250" width="7.42578125" style="1" customWidth="1"/>
    <col min="12251" max="12251" width="8.5703125" style="1" customWidth="1"/>
    <col min="12252" max="12253" width="7.42578125" style="1" customWidth="1"/>
    <col min="12254" max="12254" width="6.28515625" style="1" customWidth="1"/>
    <col min="12255" max="12256" width="7.7109375" style="1" customWidth="1"/>
    <col min="12257" max="12257" width="8.5703125" style="1" customWidth="1"/>
    <col min="12258" max="12258" width="5.5703125" style="1" customWidth="1"/>
    <col min="12259" max="12259" width="7.7109375" style="1" customWidth="1"/>
    <col min="12260" max="12267" width="6.140625" style="1" customWidth="1"/>
    <col min="12268" max="12503" width="9.140625" style="1"/>
    <col min="12504" max="12504" width="4.42578125" style="1" customWidth="1"/>
    <col min="12505" max="12505" width="16.5703125" style="1" customWidth="1"/>
    <col min="12506" max="12506" width="7.42578125" style="1" customWidth="1"/>
    <col min="12507" max="12507" width="8.5703125" style="1" customWidth="1"/>
    <col min="12508" max="12509" width="7.42578125" style="1" customWidth="1"/>
    <col min="12510" max="12510" width="6.28515625" style="1" customWidth="1"/>
    <col min="12511" max="12512" width="7.7109375" style="1" customWidth="1"/>
    <col min="12513" max="12513" width="8.5703125" style="1" customWidth="1"/>
    <col min="12514" max="12514" width="5.5703125" style="1" customWidth="1"/>
    <col min="12515" max="12515" width="7.7109375" style="1" customWidth="1"/>
    <col min="12516" max="12523" width="6.140625" style="1" customWidth="1"/>
    <col min="12524" max="12759" width="9.140625" style="1"/>
    <col min="12760" max="12760" width="4.42578125" style="1" customWidth="1"/>
    <col min="12761" max="12761" width="16.5703125" style="1" customWidth="1"/>
    <col min="12762" max="12762" width="7.42578125" style="1" customWidth="1"/>
    <col min="12763" max="12763" width="8.5703125" style="1" customWidth="1"/>
    <col min="12764" max="12765" width="7.42578125" style="1" customWidth="1"/>
    <col min="12766" max="12766" width="6.28515625" style="1" customWidth="1"/>
    <col min="12767" max="12768" width="7.7109375" style="1" customWidth="1"/>
    <col min="12769" max="12769" width="8.5703125" style="1" customWidth="1"/>
    <col min="12770" max="12770" width="5.5703125" style="1" customWidth="1"/>
    <col min="12771" max="12771" width="7.7109375" style="1" customWidth="1"/>
    <col min="12772" max="12779" width="6.140625" style="1" customWidth="1"/>
    <col min="12780" max="13015" width="9.140625" style="1"/>
    <col min="13016" max="13016" width="4.42578125" style="1" customWidth="1"/>
    <col min="13017" max="13017" width="16.5703125" style="1" customWidth="1"/>
    <col min="13018" max="13018" width="7.42578125" style="1" customWidth="1"/>
    <col min="13019" max="13019" width="8.5703125" style="1" customWidth="1"/>
    <col min="13020" max="13021" width="7.42578125" style="1" customWidth="1"/>
    <col min="13022" max="13022" width="6.28515625" style="1" customWidth="1"/>
    <col min="13023" max="13024" width="7.7109375" style="1" customWidth="1"/>
    <col min="13025" max="13025" width="8.5703125" style="1" customWidth="1"/>
    <col min="13026" max="13026" width="5.5703125" style="1" customWidth="1"/>
    <col min="13027" max="13027" width="7.7109375" style="1" customWidth="1"/>
    <col min="13028" max="13035" width="6.140625" style="1" customWidth="1"/>
    <col min="13036" max="13271" width="9.140625" style="1"/>
    <col min="13272" max="13272" width="4.42578125" style="1" customWidth="1"/>
    <col min="13273" max="13273" width="16.5703125" style="1" customWidth="1"/>
    <col min="13274" max="13274" width="7.42578125" style="1" customWidth="1"/>
    <col min="13275" max="13275" width="8.5703125" style="1" customWidth="1"/>
    <col min="13276" max="13277" width="7.42578125" style="1" customWidth="1"/>
    <col min="13278" max="13278" width="6.28515625" style="1" customWidth="1"/>
    <col min="13279" max="13280" width="7.7109375" style="1" customWidth="1"/>
    <col min="13281" max="13281" width="8.5703125" style="1" customWidth="1"/>
    <col min="13282" max="13282" width="5.5703125" style="1" customWidth="1"/>
    <col min="13283" max="13283" width="7.7109375" style="1" customWidth="1"/>
    <col min="13284" max="13291" width="6.140625" style="1" customWidth="1"/>
    <col min="13292" max="13527" width="9.140625" style="1"/>
    <col min="13528" max="13528" width="4.42578125" style="1" customWidth="1"/>
    <col min="13529" max="13529" width="16.5703125" style="1" customWidth="1"/>
    <col min="13530" max="13530" width="7.42578125" style="1" customWidth="1"/>
    <col min="13531" max="13531" width="8.5703125" style="1" customWidth="1"/>
    <col min="13532" max="13533" width="7.42578125" style="1" customWidth="1"/>
    <col min="13534" max="13534" width="6.28515625" style="1" customWidth="1"/>
    <col min="13535" max="13536" width="7.7109375" style="1" customWidth="1"/>
    <col min="13537" max="13537" width="8.5703125" style="1" customWidth="1"/>
    <col min="13538" max="13538" width="5.5703125" style="1" customWidth="1"/>
    <col min="13539" max="13539" width="7.7109375" style="1" customWidth="1"/>
    <col min="13540" max="13547" width="6.140625" style="1" customWidth="1"/>
    <col min="13548" max="13783" width="9.140625" style="1"/>
    <col min="13784" max="13784" width="4.42578125" style="1" customWidth="1"/>
    <col min="13785" max="13785" width="16.5703125" style="1" customWidth="1"/>
    <col min="13786" max="13786" width="7.42578125" style="1" customWidth="1"/>
    <col min="13787" max="13787" width="8.5703125" style="1" customWidth="1"/>
    <col min="13788" max="13789" width="7.42578125" style="1" customWidth="1"/>
    <col min="13790" max="13790" width="6.28515625" style="1" customWidth="1"/>
    <col min="13791" max="13792" width="7.7109375" style="1" customWidth="1"/>
    <col min="13793" max="13793" width="8.5703125" style="1" customWidth="1"/>
    <col min="13794" max="13794" width="5.5703125" style="1" customWidth="1"/>
    <col min="13795" max="13795" width="7.7109375" style="1" customWidth="1"/>
    <col min="13796" max="13803" width="6.140625" style="1" customWidth="1"/>
    <col min="13804" max="14039" width="9.140625" style="1"/>
    <col min="14040" max="14040" width="4.42578125" style="1" customWidth="1"/>
    <col min="14041" max="14041" width="16.5703125" style="1" customWidth="1"/>
    <col min="14042" max="14042" width="7.42578125" style="1" customWidth="1"/>
    <col min="14043" max="14043" width="8.5703125" style="1" customWidth="1"/>
    <col min="14044" max="14045" width="7.42578125" style="1" customWidth="1"/>
    <col min="14046" max="14046" width="6.28515625" style="1" customWidth="1"/>
    <col min="14047" max="14048" width="7.7109375" style="1" customWidth="1"/>
    <col min="14049" max="14049" width="8.5703125" style="1" customWidth="1"/>
    <col min="14050" max="14050" width="5.5703125" style="1" customWidth="1"/>
    <col min="14051" max="14051" width="7.7109375" style="1" customWidth="1"/>
    <col min="14052" max="14059" width="6.140625" style="1" customWidth="1"/>
    <col min="14060" max="14295" width="9.140625" style="1"/>
    <col min="14296" max="14296" width="4.42578125" style="1" customWidth="1"/>
    <col min="14297" max="14297" width="16.5703125" style="1" customWidth="1"/>
    <col min="14298" max="14298" width="7.42578125" style="1" customWidth="1"/>
    <col min="14299" max="14299" width="8.5703125" style="1" customWidth="1"/>
    <col min="14300" max="14301" width="7.42578125" style="1" customWidth="1"/>
    <col min="14302" max="14302" width="6.28515625" style="1" customWidth="1"/>
    <col min="14303" max="14304" width="7.7109375" style="1" customWidth="1"/>
    <col min="14305" max="14305" width="8.5703125" style="1" customWidth="1"/>
    <col min="14306" max="14306" width="5.5703125" style="1" customWidth="1"/>
    <col min="14307" max="14307" width="7.7109375" style="1" customWidth="1"/>
    <col min="14308" max="14315" width="6.140625" style="1" customWidth="1"/>
    <col min="14316" max="14551" width="9.140625" style="1"/>
    <col min="14552" max="14552" width="4.42578125" style="1" customWidth="1"/>
    <col min="14553" max="14553" width="16.5703125" style="1" customWidth="1"/>
    <col min="14554" max="14554" width="7.42578125" style="1" customWidth="1"/>
    <col min="14555" max="14555" width="8.5703125" style="1" customWidth="1"/>
    <col min="14556" max="14557" width="7.42578125" style="1" customWidth="1"/>
    <col min="14558" max="14558" width="6.28515625" style="1" customWidth="1"/>
    <col min="14559" max="14560" width="7.7109375" style="1" customWidth="1"/>
    <col min="14561" max="14561" width="8.5703125" style="1" customWidth="1"/>
    <col min="14562" max="14562" width="5.5703125" style="1" customWidth="1"/>
    <col min="14563" max="14563" width="7.7109375" style="1" customWidth="1"/>
    <col min="14564" max="14571" width="6.140625" style="1" customWidth="1"/>
    <col min="14572" max="14807" width="9.140625" style="1"/>
    <col min="14808" max="14808" width="4.42578125" style="1" customWidth="1"/>
    <col min="14809" max="14809" width="16.5703125" style="1" customWidth="1"/>
    <col min="14810" max="14810" width="7.42578125" style="1" customWidth="1"/>
    <col min="14811" max="14811" width="8.5703125" style="1" customWidth="1"/>
    <col min="14812" max="14813" width="7.42578125" style="1" customWidth="1"/>
    <col min="14814" max="14814" width="6.28515625" style="1" customWidth="1"/>
    <col min="14815" max="14816" width="7.7109375" style="1" customWidth="1"/>
    <col min="14817" max="14817" width="8.5703125" style="1" customWidth="1"/>
    <col min="14818" max="14818" width="5.5703125" style="1" customWidth="1"/>
    <col min="14819" max="14819" width="7.7109375" style="1" customWidth="1"/>
    <col min="14820" max="14827" width="6.140625" style="1" customWidth="1"/>
    <col min="14828" max="15063" width="9.140625" style="1"/>
    <col min="15064" max="15064" width="4.42578125" style="1" customWidth="1"/>
    <col min="15065" max="15065" width="16.5703125" style="1" customWidth="1"/>
    <col min="15066" max="15066" width="7.42578125" style="1" customWidth="1"/>
    <col min="15067" max="15067" width="8.5703125" style="1" customWidth="1"/>
    <col min="15068" max="15069" width="7.42578125" style="1" customWidth="1"/>
    <col min="15070" max="15070" width="6.28515625" style="1" customWidth="1"/>
    <col min="15071" max="15072" width="7.7109375" style="1" customWidth="1"/>
    <col min="15073" max="15073" width="8.5703125" style="1" customWidth="1"/>
    <col min="15074" max="15074" width="5.5703125" style="1" customWidth="1"/>
    <col min="15075" max="15075" width="7.7109375" style="1" customWidth="1"/>
    <col min="15076" max="15083" width="6.140625" style="1" customWidth="1"/>
    <col min="15084" max="15319" width="9.140625" style="1"/>
    <col min="15320" max="15320" width="4.42578125" style="1" customWidth="1"/>
    <col min="15321" max="15321" width="16.5703125" style="1" customWidth="1"/>
    <col min="15322" max="15322" width="7.42578125" style="1" customWidth="1"/>
    <col min="15323" max="15323" width="8.5703125" style="1" customWidth="1"/>
    <col min="15324" max="15325" width="7.42578125" style="1" customWidth="1"/>
    <col min="15326" max="15326" width="6.28515625" style="1" customWidth="1"/>
    <col min="15327" max="15328" width="7.7109375" style="1" customWidth="1"/>
    <col min="15329" max="15329" width="8.5703125" style="1" customWidth="1"/>
    <col min="15330" max="15330" width="5.5703125" style="1" customWidth="1"/>
    <col min="15331" max="15331" width="7.7109375" style="1" customWidth="1"/>
    <col min="15332" max="15339" width="6.140625" style="1" customWidth="1"/>
    <col min="15340" max="15575" width="9.140625" style="1"/>
    <col min="15576" max="15576" width="4.42578125" style="1" customWidth="1"/>
    <col min="15577" max="15577" width="16.5703125" style="1" customWidth="1"/>
    <col min="15578" max="15578" width="7.42578125" style="1" customWidth="1"/>
    <col min="15579" max="15579" width="8.5703125" style="1" customWidth="1"/>
    <col min="15580" max="15581" width="7.42578125" style="1" customWidth="1"/>
    <col min="15582" max="15582" width="6.28515625" style="1" customWidth="1"/>
    <col min="15583" max="15584" width="7.7109375" style="1" customWidth="1"/>
    <col min="15585" max="15585" width="8.5703125" style="1" customWidth="1"/>
    <col min="15586" max="15586" width="5.5703125" style="1" customWidth="1"/>
    <col min="15587" max="15587" width="7.7109375" style="1" customWidth="1"/>
    <col min="15588" max="15595" width="6.140625" style="1" customWidth="1"/>
    <col min="15596" max="15831" width="9.140625" style="1"/>
    <col min="15832" max="15832" width="4.42578125" style="1" customWidth="1"/>
    <col min="15833" max="15833" width="16.5703125" style="1" customWidth="1"/>
    <col min="15834" max="15834" width="7.42578125" style="1" customWidth="1"/>
    <col min="15835" max="15835" width="8.5703125" style="1" customWidth="1"/>
    <col min="15836" max="15837" width="7.42578125" style="1" customWidth="1"/>
    <col min="15838" max="15838" width="6.28515625" style="1" customWidth="1"/>
    <col min="15839" max="15840" width="7.7109375" style="1" customWidth="1"/>
    <col min="15841" max="15841" width="8.5703125" style="1" customWidth="1"/>
    <col min="15842" max="15842" width="5.5703125" style="1" customWidth="1"/>
    <col min="15843" max="15843" width="7.7109375" style="1" customWidth="1"/>
    <col min="15844" max="15851" width="6.140625" style="1" customWidth="1"/>
    <col min="15852" max="16087" width="9.140625" style="1"/>
    <col min="16088" max="16088" width="4.42578125" style="1" customWidth="1"/>
    <col min="16089" max="16089" width="16.5703125" style="1" customWidth="1"/>
    <col min="16090" max="16090" width="7.42578125" style="1" customWidth="1"/>
    <col min="16091" max="16091" width="8.5703125" style="1" customWidth="1"/>
    <col min="16092" max="16093" width="7.42578125" style="1" customWidth="1"/>
    <col min="16094" max="16094" width="6.28515625" style="1" customWidth="1"/>
    <col min="16095" max="16096" width="7.7109375" style="1" customWidth="1"/>
    <col min="16097" max="16097" width="8.5703125" style="1" customWidth="1"/>
    <col min="16098" max="16098" width="5.5703125" style="1" customWidth="1"/>
    <col min="16099" max="16099" width="7.7109375" style="1" customWidth="1"/>
    <col min="16100" max="16107" width="6.140625" style="1" customWidth="1"/>
    <col min="16108" max="16384" width="9.140625" style="1"/>
  </cols>
  <sheetData>
    <row r="1" spans="1:14" ht="18.75" x14ac:dyDescent="0.3">
      <c r="A1" s="97" t="s">
        <v>339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4" ht="39.75" customHeight="1" x14ac:dyDescent="0.25">
      <c r="A2" s="98" t="s">
        <v>248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4" ht="38.25" customHeight="1" x14ac:dyDescent="0.2">
      <c r="A3" s="99" t="s">
        <v>341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4" ht="16.5" x14ac:dyDescent="0.2">
      <c r="A4" s="80"/>
      <c r="B4" s="81"/>
      <c r="C4" s="81"/>
      <c r="D4" s="81"/>
      <c r="E4" s="81"/>
      <c r="F4" s="81"/>
      <c r="G4" s="81"/>
      <c r="H4" s="90"/>
      <c r="I4" s="90"/>
      <c r="J4" s="90"/>
      <c r="K4" s="90"/>
    </row>
    <row r="5" spans="1:14" ht="31.5" customHeight="1" x14ac:dyDescent="0.2">
      <c r="A5" s="101" t="s">
        <v>0</v>
      </c>
      <c r="B5" s="101" t="s">
        <v>246</v>
      </c>
      <c r="C5" s="106" t="s">
        <v>249</v>
      </c>
      <c r="D5" s="107"/>
      <c r="E5" s="108"/>
      <c r="F5" s="101" t="s">
        <v>250</v>
      </c>
      <c r="G5" s="101" t="s">
        <v>251</v>
      </c>
      <c r="H5" s="102" t="s">
        <v>252</v>
      </c>
      <c r="I5" s="103"/>
      <c r="J5" s="102" t="s">
        <v>2</v>
      </c>
      <c r="K5" s="103"/>
    </row>
    <row r="6" spans="1:14" ht="30.75" customHeight="1" x14ac:dyDescent="0.2">
      <c r="A6" s="101"/>
      <c r="B6" s="101"/>
      <c r="C6" s="93" t="s">
        <v>253</v>
      </c>
      <c r="D6" s="93" t="s">
        <v>254</v>
      </c>
      <c r="E6" s="95" t="s">
        <v>255</v>
      </c>
      <c r="F6" s="101"/>
      <c r="G6" s="101"/>
      <c r="H6" s="104"/>
      <c r="I6" s="105"/>
      <c r="J6" s="104"/>
      <c r="K6" s="105"/>
    </row>
    <row r="7" spans="1:14" ht="110.25" x14ac:dyDescent="0.2">
      <c r="A7" s="101"/>
      <c r="B7" s="101"/>
      <c r="C7" s="94"/>
      <c r="D7" s="94"/>
      <c r="E7" s="96"/>
      <c r="F7" s="101"/>
      <c r="G7" s="101"/>
      <c r="H7" s="17" t="s">
        <v>3</v>
      </c>
      <c r="I7" s="17" t="s">
        <v>4</v>
      </c>
      <c r="J7" s="17" t="s">
        <v>5</v>
      </c>
      <c r="K7" s="17" t="s">
        <v>6</v>
      </c>
    </row>
    <row r="8" spans="1:14" ht="31.5" x14ac:dyDescent="0.2">
      <c r="A8" s="25" t="s">
        <v>7</v>
      </c>
      <c r="B8" s="25" t="s">
        <v>8</v>
      </c>
      <c r="C8" s="22">
        <v>1</v>
      </c>
      <c r="D8" s="22">
        <v>2</v>
      </c>
      <c r="E8" s="23" t="s">
        <v>256</v>
      </c>
      <c r="F8" s="25">
        <v>4</v>
      </c>
      <c r="G8" s="25">
        <v>5</v>
      </c>
      <c r="H8" s="25">
        <v>6</v>
      </c>
      <c r="I8" s="25">
        <v>7</v>
      </c>
      <c r="J8" s="24" t="s">
        <v>11</v>
      </c>
      <c r="K8" s="25" t="s">
        <v>247</v>
      </c>
    </row>
    <row r="9" spans="1:14" ht="15.75" x14ac:dyDescent="0.25">
      <c r="A9" s="91" t="s">
        <v>12</v>
      </c>
      <c r="B9" s="92"/>
      <c r="C9" s="5">
        <f>C10+C20</f>
        <v>427767</v>
      </c>
      <c r="D9" s="5">
        <f>D10+D20</f>
        <v>22368</v>
      </c>
      <c r="E9" s="6">
        <f>D9/C9*100</f>
        <v>5.2290148608938978</v>
      </c>
      <c r="F9" s="3">
        <f>F10+F20</f>
        <v>1279</v>
      </c>
      <c r="G9" s="3">
        <f>G10+G20</f>
        <v>571</v>
      </c>
      <c r="H9" s="3">
        <f t="shared" ref="H9:I9" si="0">H10+H20</f>
        <v>2000</v>
      </c>
      <c r="I9" s="3">
        <f t="shared" si="0"/>
        <v>2454</v>
      </c>
      <c r="J9" s="3">
        <f>J10+J20</f>
        <v>-721</v>
      </c>
      <c r="K9" s="3">
        <f>K10+K20</f>
        <v>-1175</v>
      </c>
      <c r="L9" s="21"/>
      <c r="M9" s="1">
        <f>F9/3600*100</f>
        <v>35.527777777777779</v>
      </c>
      <c r="N9" s="1">
        <f>F9/H9*100</f>
        <v>63.949999999999996</v>
      </c>
    </row>
    <row r="10" spans="1:14" ht="15.75" x14ac:dyDescent="0.25">
      <c r="A10" s="91" t="s">
        <v>245</v>
      </c>
      <c r="B10" s="92"/>
      <c r="C10" s="5">
        <f>SUM(C11:C19)</f>
        <v>342889</v>
      </c>
      <c r="D10" s="5">
        <f t="shared" ref="D10:K10" si="1">SUM(D11:D19)</f>
        <v>7011</v>
      </c>
      <c r="E10" s="20">
        <f>D10/C10*100</f>
        <v>2.0446850146840521</v>
      </c>
      <c r="F10" s="3">
        <f t="shared" si="1"/>
        <v>145</v>
      </c>
      <c r="G10" s="3">
        <f t="shared" si="1"/>
        <v>377</v>
      </c>
      <c r="H10" s="3">
        <f t="shared" si="1"/>
        <v>426</v>
      </c>
      <c r="I10" s="3">
        <f t="shared" si="1"/>
        <v>501</v>
      </c>
      <c r="J10" s="3">
        <f t="shared" si="1"/>
        <v>-281</v>
      </c>
      <c r="K10" s="3">
        <f t="shared" si="1"/>
        <v>-356</v>
      </c>
    </row>
    <row r="11" spans="1:14" ht="15.75" x14ac:dyDescent="0.25">
      <c r="A11" s="7">
        <v>1</v>
      </c>
      <c r="B11" s="19" t="s">
        <v>14</v>
      </c>
      <c r="C11" s="9">
        <v>32517</v>
      </c>
      <c r="D11" s="9">
        <v>224</v>
      </c>
      <c r="E11" s="10">
        <f t="shared" ref="E11:E29" si="2">D11/C11*100</f>
        <v>0.68887043700218353</v>
      </c>
      <c r="F11" s="26">
        <v>1</v>
      </c>
      <c r="G11" s="26">
        <v>12</v>
      </c>
      <c r="H11" s="26">
        <v>0</v>
      </c>
      <c r="I11" s="26">
        <v>0</v>
      </c>
      <c r="J11" s="26">
        <f>F11-H11</f>
        <v>1</v>
      </c>
      <c r="K11" s="26">
        <f>F11-I11</f>
        <v>1</v>
      </c>
    </row>
    <row r="12" spans="1:14" s="11" customFormat="1" ht="15.75" x14ac:dyDescent="0.25">
      <c r="A12" s="7">
        <v>2</v>
      </c>
      <c r="B12" s="8" t="s">
        <v>26</v>
      </c>
      <c r="C12" s="9">
        <v>23240</v>
      </c>
      <c r="D12" s="9">
        <v>38</v>
      </c>
      <c r="E12" s="10">
        <f t="shared" si="2"/>
        <v>0.16351118760757316</v>
      </c>
      <c r="F12" s="26">
        <v>0</v>
      </c>
      <c r="G12" s="26">
        <v>5</v>
      </c>
      <c r="H12" s="26">
        <v>0</v>
      </c>
      <c r="I12" s="7">
        <v>0</v>
      </c>
      <c r="J12" s="26">
        <f t="shared" ref="J12:J29" si="3">F12-H12</f>
        <v>0</v>
      </c>
      <c r="K12" s="26">
        <f t="shared" ref="K12:K29" si="4">F12-I12</f>
        <v>0</v>
      </c>
    </row>
    <row r="13" spans="1:14" ht="15.75" x14ac:dyDescent="0.25">
      <c r="A13" s="7">
        <v>3</v>
      </c>
      <c r="B13" s="19" t="s">
        <v>41</v>
      </c>
      <c r="C13" s="9">
        <v>42184</v>
      </c>
      <c r="D13" s="9">
        <v>1129</v>
      </c>
      <c r="E13" s="10">
        <f t="shared" si="2"/>
        <v>2.6763701877489097</v>
      </c>
      <c r="F13" s="27">
        <v>20</v>
      </c>
      <c r="G13" s="27">
        <v>69</v>
      </c>
      <c r="H13" s="26">
        <v>200</v>
      </c>
      <c r="I13" s="26">
        <v>210</v>
      </c>
      <c r="J13" s="26">
        <f t="shared" si="3"/>
        <v>-180</v>
      </c>
      <c r="K13" s="26">
        <f t="shared" si="4"/>
        <v>-190</v>
      </c>
    </row>
    <row r="14" spans="1:14" ht="15.75" x14ac:dyDescent="0.25">
      <c r="A14" s="7">
        <v>4</v>
      </c>
      <c r="B14" s="19" t="s">
        <v>60</v>
      </c>
      <c r="C14" s="9">
        <v>58029</v>
      </c>
      <c r="D14" s="9">
        <v>621</v>
      </c>
      <c r="E14" s="10">
        <f t="shared" si="2"/>
        <v>1.070154577883472</v>
      </c>
      <c r="F14" s="26">
        <v>13</v>
      </c>
      <c r="G14" s="26">
        <v>57</v>
      </c>
      <c r="H14" s="26">
        <v>21</v>
      </c>
      <c r="I14" s="30">
        <v>32</v>
      </c>
      <c r="J14" s="26">
        <f t="shared" si="3"/>
        <v>-8</v>
      </c>
      <c r="K14" s="26">
        <f t="shared" si="4"/>
        <v>-19</v>
      </c>
    </row>
    <row r="15" spans="1:14" ht="15.75" x14ac:dyDescent="0.25">
      <c r="A15" s="7">
        <v>5</v>
      </c>
      <c r="B15" s="19" t="s">
        <v>81</v>
      </c>
      <c r="C15" s="9">
        <v>36329</v>
      </c>
      <c r="D15" s="9">
        <v>972</v>
      </c>
      <c r="E15" s="10">
        <f t="shared" si="2"/>
        <v>2.6755484599080623</v>
      </c>
      <c r="F15" s="26">
        <v>16</v>
      </c>
      <c r="G15" s="26">
        <v>36</v>
      </c>
      <c r="H15" s="26">
        <v>50</v>
      </c>
      <c r="I15" s="26">
        <v>64</v>
      </c>
      <c r="J15" s="26">
        <f t="shared" si="3"/>
        <v>-34</v>
      </c>
      <c r="K15" s="26">
        <f t="shared" si="4"/>
        <v>-48</v>
      </c>
    </row>
    <row r="16" spans="1:14" ht="15.75" x14ac:dyDescent="0.25">
      <c r="A16" s="7">
        <v>6</v>
      </c>
      <c r="B16" s="19" t="s">
        <v>93</v>
      </c>
      <c r="C16" s="9">
        <v>54335</v>
      </c>
      <c r="D16" s="9">
        <v>1752</v>
      </c>
      <c r="E16" s="10">
        <f t="shared" si="2"/>
        <v>3.224440968068464</v>
      </c>
      <c r="F16" s="26">
        <v>72</v>
      </c>
      <c r="G16" s="26">
        <v>112</v>
      </c>
      <c r="H16" s="26">
        <v>105</v>
      </c>
      <c r="I16" s="26">
        <v>140</v>
      </c>
      <c r="J16" s="26">
        <f t="shared" si="3"/>
        <v>-33</v>
      </c>
      <c r="K16" s="26">
        <f t="shared" si="4"/>
        <v>-68</v>
      </c>
    </row>
    <row r="17" spans="1:11" ht="15.75" x14ac:dyDescent="0.25">
      <c r="A17" s="7">
        <v>7</v>
      </c>
      <c r="B17" s="19" t="s">
        <v>116</v>
      </c>
      <c r="C17" s="9">
        <v>29235</v>
      </c>
      <c r="D17" s="9">
        <v>1097</v>
      </c>
      <c r="E17" s="10">
        <f t="shared" si="2"/>
        <v>3.7523516333162301</v>
      </c>
      <c r="F17" s="26">
        <v>23</v>
      </c>
      <c r="G17" s="26">
        <v>67</v>
      </c>
      <c r="H17" s="26">
        <v>30</v>
      </c>
      <c r="I17" s="26">
        <v>35</v>
      </c>
      <c r="J17" s="26">
        <f t="shared" si="3"/>
        <v>-7</v>
      </c>
      <c r="K17" s="26">
        <f t="shared" si="4"/>
        <v>-12</v>
      </c>
    </row>
    <row r="18" spans="1:11" ht="15.75" x14ac:dyDescent="0.25">
      <c r="A18" s="7">
        <v>8</v>
      </c>
      <c r="B18" s="19" t="s">
        <v>129</v>
      </c>
      <c r="C18" s="9">
        <v>44137</v>
      </c>
      <c r="D18" s="9">
        <v>713</v>
      </c>
      <c r="E18" s="10">
        <f t="shared" si="2"/>
        <v>1.6154247003647733</v>
      </c>
      <c r="F18" s="26">
        <v>0</v>
      </c>
      <c r="G18" s="26">
        <v>19</v>
      </c>
      <c r="H18" s="26">
        <v>20</v>
      </c>
      <c r="I18" s="26">
        <v>20</v>
      </c>
      <c r="J18" s="26">
        <f t="shared" si="3"/>
        <v>-20</v>
      </c>
      <c r="K18" s="26">
        <f t="shared" si="4"/>
        <v>-20</v>
      </c>
    </row>
    <row r="19" spans="1:11" ht="15.75" x14ac:dyDescent="0.25">
      <c r="A19" s="7">
        <v>9</v>
      </c>
      <c r="B19" s="19" t="s">
        <v>147</v>
      </c>
      <c r="C19" s="9">
        <v>22883</v>
      </c>
      <c r="D19" s="9">
        <v>465</v>
      </c>
      <c r="E19" s="10">
        <f t="shared" si="2"/>
        <v>2.0320762137831578</v>
      </c>
      <c r="F19" s="7">
        <v>0</v>
      </c>
      <c r="G19" s="7">
        <v>0</v>
      </c>
      <c r="H19" s="7">
        <v>0</v>
      </c>
      <c r="I19" s="7">
        <v>0</v>
      </c>
      <c r="J19" s="26">
        <f t="shared" si="3"/>
        <v>0</v>
      </c>
      <c r="K19" s="26">
        <f t="shared" si="4"/>
        <v>0</v>
      </c>
    </row>
    <row r="20" spans="1:11" ht="15.75" x14ac:dyDescent="0.25">
      <c r="A20" s="91" t="s">
        <v>244</v>
      </c>
      <c r="B20" s="92"/>
      <c r="C20" s="5">
        <f>SUM(C21:C29)</f>
        <v>84878</v>
      </c>
      <c r="D20" s="5">
        <f t="shared" ref="D20:K20" si="5">SUM(D21:D29)</f>
        <v>15357</v>
      </c>
      <c r="E20" s="20">
        <f>D20/C20*100</f>
        <v>18.093027639671057</v>
      </c>
      <c r="F20" s="3">
        <f t="shared" si="5"/>
        <v>1134</v>
      </c>
      <c r="G20" s="3">
        <f t="shared" si="5"/>
        <v>194</v>
      </c>
      <c r="H20" s="3">
        <f t="shared" si="5"/>
        <v>1574</v>
      </c>
      <c r="I20" s="3">
        <f t="shared" si="5"/>
        <v>1953</v>
      </c>
      <c r="J20" s="3">
        <f t="shared" si="5"/>
        <v>-440</v>
      </c>
      <c r="K20" s="3">
        <f t="shared" si="5"/>
        <v>-819</v>
      </c>
    </row>
    <row r="21" spans="1:11" ht="15.75" x14ac:dyDescent="0.25">
      <c r="A21" s="7">
        <v>10</v>
      </c>
      <c r="B21" s="19" t="s">
        <v>160</v>
      </c>
      <c r="C21" s="9">
        <v>5236</v>
      </c>
      <c r="D21" s="9">
        <v>1809</v>
      </c>
      <c r="E21" s="10">
        <f t="shared" si="2"/>
        <v>34.549274255156611</v>
      </c>
      <c r="F21" s="26">
        <v>171</v>
      </c>
      <c r="G21" s="26">
        <v>18</v>
      </c>
      <c r="H21" s="26">
        <v>210</v>
      </c>
      <c r="I21" s="26">
        <v>220</v>
      </c>
      <c r="J21" s="26">
        <f t="shared" si="3"/>
        <v>-39</v>
      </c>
      <c r="K21" s="26">
        <f t="shared" si="4"/>
        <v>-49</v>
      </c>
    </row>
    <row r="22" spans="1:11" ht="15.75" x14ac:dyDescent="0.25">
      <c r="A22" s="7">
        <v>11</v>
      </c>
      <c r="B22" s="12" t="s">
        <v>162</v>
      </c>
      <c r="C22" s="9">
        <v>6659</v>
      </c>
      <c r="D22" s="9">
        <v>1537</v>
      </c>
      <c r="E22" s="10">
        <f t="shared" si="2"/>
        <v>23.081543775341643</v>
      </c>
      <c r="F22" s="26">
        <v>201</v>
      </c>
      <c r="G22" s="26">
        <v>46</v>
      </c>
      <c r="H22" s="26">
        <v>200</v>
      </c>
      <c r="I22" s="26">
        <v>215</v>
      </c>
      <c r="J22" s="26">
        <f t="shared" si="3"/>
        <v>1</v>
      </c>
      <c r="K22" s="26">
        <f t="shared" si="4"/>
        <v>-14</v>
      </c>
    </row>
    <row r="23" spans="1:11" ht="15.75" x14ac:dyDescent="0.25">
      <c r="A23" s="7">
        <v>12</v>
      </c>
      <c r="B23" s="12" t="s">
        <v>175</v>
      </c>
      <c r="C23" s="9">
        <v>7654</v>
      </c>
      <c r="D23" s="9">
        <v>2377</v>
      </c>
      <c r="E23" s="10">
        <f t="shared" si="2"/>
        <v>31.055657172720146</v>
      </c>
      <c r="F23" s="26">
        <v>364</v>
      </c>
      <c r="G23" s="26">
        <v>0</v>
      </c>
      <c r="H23" s="26">
        <v>250</v>
      </c>
      <c r="I23" s="26">
        <v>375</v>
      </c>
      <c r="J23" s="26">
        <f t="shared" si="3"/>
        <v>114</v>
      </c>
      <c r="K23" s="26">
        <f t="shared" si="4"/>
        <v>-11</v>
      </c>
    </row>
    <row r="24" spans="1:11" ht="15.75" x14ac:dyDescent="0.25">
      <c r="A24" s="7">
        <v>13</v>
      </c>
      <c r="B24" s="12" t="s">
        <v>187</v>
      </c>
      <c r="C24" s="9">
        <v>11190</v>
      </c>
      <c r="D24" s="9">
        <v>3237</v>
      </c>
      <c r="E24" s="10">
        <f t="shared" si="2"/>
        <v>28.927613941018766</v>
      </c>
      <c r="F24" s="26">
        <v>107</v>
      </c>
      <c r="G24" s="26">
        <v>9</v>
      </c>
      <c r="H24" s="26">
        <v>284</v>
      </c>
      <c r="I24" s="26">
        <v>400</v>
      </c>
      <c r="J24" s="26">
        <f t="shared" si="3"/>
        <v>-177</v>
      </c>
      <c r="K24" s="26">
        <f t="shared" si="4"/>
        <v>-293</v>
      </c>
    </row>
    <row r="25" spans="1:11" ht="15.75" x14ac:dyDescent="0.25">
      <c r="A25" s="7">
        <v>14</v>
      </c>
      <c r="B25" s="12" t="s">
        <v>202</v>
      </c>
      <c r="C25" s="9">
        <v>7244</v>
      </c>
      <c r="D25" s="9">
        <v>1465</v>
      </c>
      <c r="E25" s="10">
        <f t="shared" si="2"/>
        <v>20.22363335173937</v>
      </c>
      <c r="F25" s="26">
        <v>142</v>
      </c>
      <c r="G25" s="26">
        <v>21</v>
      </c>
      <c r="H25" s="26">
        <v>170</v>
      </c>
      <c r="I25" s="26">
        <v>178</v>
      </c>
      <c r="J25" s="26">
        <f t="shared" si="3"/>
        <v>-28</v>
      </c>
      <c r="K25" s="26">
        <f t="shared" si="4"/>
        <v>-36</v>
      </c>
    </row>
    <row r="26" spans="1:11" ht="15.75" x14ac:dyDescent="0.25">
      <c r="A26" s="7">
        <v>15</v>
      </c>
      <c r="B26" s="12" t="s">
        <v>207</v>
      </c>
      <c r="C26" s="9">
        <v>7125</v>
      </c>
      <c r="D26" s="9">
        <v>2217</v>
      </c>
      <c r="E26" s="10">
        <f t="shared" si="2"/>
        <v>31.11578947368421</v>
      </c>
      <c r="F26" s="26">
        <v>47</v>
      </c>
      <c r="G26" s="26">
        <v>7</v>
      </c>
      <c r="H26" s="26">
        <v>260</v>
      </c>
      <c r="I26" s="26">
        <v>300</v>
      </c>
      <c r="J26" s="26">
        <f t="shared" si="3"/>
        <v>-213</v>
      </c>
      <c r="K26" s="26">
        <f t="shared" si="4"/>
        <v>-253</v>
      </c>
    </row>
    <row r="27" spans="1:11" ht="15.75" x14ac:dyDescent="0.25">
      <c r="A27" s="7">
        <v>16</v>
      </c>
      <c r="B27" s="12" t="s">
        <v>210</v>
      </c>
      <c r="C27" s="9">
        <v>11919</v>
      </c>
      <c r="D27" s="9">
        <v>1052</v>
      </c>
      <c r="E27" s="10">
        <f t="shared" si="2"/>
        <v>8.826243812400369</v>
      </c>
      <c r="F27" s="26">
        <v>52</v>
      </c>
      <c r="G27" s="26">
        <v>24</v>
      </c>
      <c r="H27" s="26">
        <v>100</v>
      </c>
      <c r="I27" s="26">
        <v>150</v>
      </c>
      <c r="J27" s="26">
        <f t="shared" si="3"/>
        <v>-48</v>
      </c>
      <c r="K27" s="26">
        <f t="shared" si="4"/>
        <v>-98</v>
      </c>
    </row>
    <row r="28" spans="1:11" ht="15.75" x14ac:dyDescent="0.25">
      <c r="A28" s="7">
        <v>17</v>
      </c>
      <c r="B28" s="12" t="s">
        <v>221</v>
      </c>
      <c r="C28" s="9">
        <v>18837</v>
      </c>
      <c r="D28" s="9">
        <v>851</v>
      </c>
      <c r="E28" s="10">
        <f t="shared" si="2"/>
        <v>4.5177045177045176</v>
      </c>
      <c r="F28" s="26">
        <v>42</v>
      </c>
      <c r="G28" s="26">
        <v>55</v>
      </c>
      <c r="H28" s="26">
        <v>70</v>
      </c>
      <c r="I28" s="26">
        <v>70</v>
      </c>
      <c r="J28" s="26">
        <f t="shared" si="3"/>
        <v>-28</v>
      </c>
      <c r="K28" s="26">
        <f t="shared" si="4"/>
        <v>-28</v>
      </c>
    </row>
    <row r="29" spans="1:11" ht="15.75" x14ac:dyDescent="0.25">
      <c r="A29" s="7">
        <v>18</v>
      </c>
      <c r="B29" s="12" t="s">
        <v>237</v>
      </c>
      <c r="C29" s="9">
        <v>9014</v>
      </c>
      <c r="D29" s="9">
        <v>812</v>
      </c>
      <c r="E29" s="10">
        <f t="shared" si="2"/>
        <v>9.0082094519636122</v>
      </c>
      <c r="F29" s="7">
        <v>8</v>
      </c>
      <c r="G29" s="7">
        <v>14</v>
      </c>
      <c r="H29" s="7">
        <v>30</v>
      </c>
      <c r="I29" s="7">
        <v>45</v>
      </c>
      <c r="J29" s="26">
        <f t="shared" si="3"/>
        <v>-22</v>
      </c>
      <c r="K29" s="26">
        <f t="shared" si="4"/>
        <v>-37</v>
      </c>
    </row>
  </sheetData>
  <mergeCells count="16">
    <mergeCell ref="A1:K1"/>
    <mergeCell ref="A2:K2"/>
    <mergeCell ref="A3:K3"/>
    <mergeCell ref="G5:G7"/>
    <mergeCell ref="H5:I6"/>
    <mergeCell ref="J5:K6"/>
    <mergeCell ref="A5:A7"/>
    <mergeCell ref="B5:B7"/>
    <mergeCell ref="C5:E5"/>
    <mergeCell ref="F5:F7"/>
    <mergeCell ref="C6:C7"/>
    <mergeCell ref="A20:B20"/>
    <mergeCell ref="A10:B10"/>
    <mergeCell ref="D6:D7"/>
    <mergeCell ref="E6:E7"/>
    <mergeCell ref="A9:B9"/>
  </mergeCells>
  <pageMargins left="0" right="0" top="0.39370078740157499" bottom="0.196850393700787" header="0.31496062992126" footer="0.31496062992126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8"/>
  <sheetViews>
    <sheetView zoomScale="115" zoomScaleNormal="115" workbookViewId="0">
      <selection activeCell="A3" sqref="A3:J3"/>
    </sheetView>
  </sheetViews>
  <sheetFormatPr defaultRowHeight="15.75" x14ac:dyDescent="0.25"/>
  <cols>
    <col min="1" max="1" width="6.140625" style="14" customWidth="1"/>
    <col min="2" max="2" width="17" style="31" customWidth="1"/>
    <col min="3" max="3" width="8.7109375" style="32" customWidth="1"/>
    <col min="4" max="4" width="7.7109375" style="32" customWidth="1"/>
    <col min="5" max="5" width="11.140625" style="33" customWidth="1"/>
    <col min="6" max="6" width="8.85546875" style="14" customWidth="1"/>
    <col min="7" max="7" width="9.42578125" style="14" customWidth="1"/>
    <col min="8" max="8" width="8.7109375" style="67" customWidth="1"/>
    <col min="9" max="9" width="9.7109375" style="14" customWidth="1"/>
    <col min="10" max="10" width="11" style="14" customWidth="1"/>
    <col min="11" max="190" width="9.140625" style="1"/>
    <col min="191" max="191" width="4.42578125" style="1" customWidth="1"/>
    <col min="192" max="192" width="16.5703125" style="1" customWidth="1"/>
    <col min="193" max="193" width="7.42578125" style="1" customWidth="1"/>
    <col min="194" max="194" width="8.5703125" style="1" customWidth="1"/>
    <col min="195" max="196" width="7.42578125" style="1" customWidth="1"/>
    <col min="197" max="197" width="6.28515625" style="1" customWidth="1"/>
    <col min="198" max="199" width="7.7109375" style="1" customWidth="1"/>
    <col min="200" max="200" width="8.5703125" style="1" customWidth="1"/>
    <col min="201" max="201" width="5.5703125" style="1" customWidth="1"/>
    <col min="202" max="202" width="7.7109375" style="1" customWidth="1"/>
    <col min="203" max="210" width="6.140625" style="1" customWidth="1"/>
    <col min="211" max="446" width="9.140625" style="1"/>
    <col min="447" max="447" width="4.42578125" style="1" customWidth="1"/>
    <col min="448" max="448" width="16.5703125" style="1" customWidth="1"/>
    <col min="449" max="449" width="7.42578125" style="1" customWidth="1"/>
    <col min="450" max="450" width="8.5703125" style="1" customWidth="1"/>
    <col min="451" max="452" width="7.42578125" style="1" customWidth="1"/>
    <col min="453" max="453" width="6.28515625" style="1" customWidth="1"/>
    <col min="454" max="455" width="7.7109375" style="1" customWidth="1"/>
    <col min="456" max="456" width="8.5703125" style="1" customWidth="1"/>
    <col min="457" max="457" width="5.5703125" style="1" customWidth="1"/>
    <col min="458" max="458" width="7.7109375" style="1" customWidth="1"/>
    <col min="459" max="466" width="6.140625" style="1" customWidth="1"/>
    <col min="467" max="702" width="9.140625" style="1"/>
    <col min="703" max="703" width="4.42578125" style="1" customWidth="1"/>
    <col min="704" max="704" width="16.5703125" style="1" customWidth="1"/>
    <col min="705" max="705" width="7.42578125" style="1" customWidth="1"/>
    <col min="706" max="706" width="8.5703125" style="1" customWidth="1"/>
    <col min="707" max="708" width="7.42578125" style="1" customWidth="1"/>
    <col min="709" max="709" width="6.28515625" style="1" customWidth="1"/>
    <col min="710" max="711" width="7.7109375" style="1" customWidth="1"/>
    <col min="712" max="712" width="8.5703125" style="1" customWidth="1"/>
    <col min="713" max="713" width="5.5703125" style="1" customWidth="1"/>
    <col min="714" max="714" width="7.7109375" style="1" customWidth="1"/>
    <col min="715" max="722" width="6.140625" style="1" customWidth="1"/>
    <col min="723" max="958" width="9.140625" style="1"/>
    <col min="959" max="959" width="4.42578125" style="1" customWidth="1"/>
    <col min="960" max="960" width="16.5703125" style="1" customWidth="1"/>
    <col min="961" max="961" width="7.42578125" style="1" customWidth="1"/>
    <col min="962" max="962" width="8.5703125" style="1" customWidth="1"/>
    <col min="963" max="964" width="7.42578125" style="1" customWidth="1"/>
    <col min="965" max="965" width="6.28515625" style="1" customWidth="1"/>
    <col min="966" max="967" width="7.7109375" style="1" customWidth="1"/>
    <col min="968" max="968" width="8.5703125" style="1" customWidth="1"/>
    <col min="969" max="969" width="5.5703125" style="1" customWidth="1"/>
    <col min="970" max="970" width="7.7109375" style="1" customWidth="1"/>
    <col min="971" max="978" width="6.140625" style="1" customWidth="1"/>
    <col min="979" max="1214" width="9.140625" style="1"/>
    <col min="1215" max="1215" width="4.42578125" style="1" customWidth="1"/>
    <col min="1216" max="1216" width="16.5703125" style="1" customWidth="1"/>
    <col min="1217" max="1217" width="7.42578125" style="1" customWidth="1"/>
    <col min="1218" max="1218" width="8.5703125" style="1" customWidth="1"/>
    <col min="1219" max="1220" width="7.42578125" style="1" customWidth="1"/>
    <col min="1221" max="1221" width="6.28515625" style="1" customWidth="1"/>
    <col min="1222" max="1223" width="7.7109375" style="1" customWidth="1"/>
    <col min="1224" max="1224" width="8.5703125" style="1" customWidth="1"/>
    <col min="1225" max="1225" width="5.5703125" style="1" customWidth="1"/>
    <col min="1226" max="1226" width="7.7109375" style="1" customWidth="1"/>
    <col min="1227" max="1234" width="6.140625" style="1" customWidth="1"/>
    <col min="1235" max="1470" width="9.140625" style="1"/>
    <col min="1471" max="1471" width="4.42578125" style="1" customWidth="1"/>
    <col min="1472" max="1472" width="16.5703125" style="1" customWidth="1"/>
    <col min="1473" max="1473" width="7.42578125" style="1" customWidth="1"/>
    <col min="1474" max="1474" width="8.5703125" style="1" customWidth="1"/>
    <col min="1475" max="1476" width="7.42578125" style="1" customWidth="1"/>
    <col min="1477" max="1477" width="6.28515625" style="1" customWidth="1"/>
    <col min="1478" max="1479" width="7.7109375" style="1" customWidth="1"/>
    <col min="1480" max="1480" width="8.5703125" style="1" customWidth="1"/>
    <col min="1481" max="1481" width="5.5703125" style="1" customWidth="1"/>
    <col min="1482" max="1482" width="7.7109375" style="1" customWidth="1"/>
    <col min="1483" max="1490" width="6.140625" style="1" customWidth="1"/>
    <col min="1491" max="1726" width="9.140625" style="1"/>
    <col min="1727" max="1727" width="4.42578125" style="1" customWidth="1"/>
    <col min="1728" max="1728" width="16.5703125" style="1" customWidth="1"/>
    <col min="1729" max="1729" width="7.42578125" style="1" customWidth="1"/>
    <col min="1730" max="1730" width="8.5703125" style="1" customWidth="1"/>
    <col min="1731" max="1732" width="7.42578125" style="1" customWidth="1"/>
    <col min="1733" max="1733" width="6.28515625" style="1" customWidth="1"/>
    <col min="1734" max="1735" width="7.7109375" style="1" customWidth="1"/>
    <col min="1736" max="1736" width="8.5703125" style="1" customWidth="1"/>
    <col min="1737" max="1737" width="5.5703125" style="1" customWidth="1"/>
    <col min="1738" max="1738" width="7.7109375" style="1" customWidth="1"/>
    <col min="1739" max="1746" width="6.140625" style="1" customWidth="1"/>
    <col min="1747" max="1982" width="9.140625" style="1"/>
    <col min="1983" max="1983" width="4.42578125" style="1" customWidth="1"/>
    <col min="1984" max="1984" width="16.5703125" style="1" customWidth="1"/>
    <col min="1985" max="1985" width="7.42578125" style="1" customWidth="1"/>
    <col min="1986" max="1986" width="8.5703125" style="1" customWidth="1"/>
    <col min="1987" max="1988" width="7.42578125" style="1" customWidth="1"/>
    <col min="1989" max="1989" width="6.28515625" style="1" customWidth="1"/>
    <col min="1990" max="1991" width="7.7109375" style="1" customWidth="1"/>
    <col min="1992" max="1992" width="8.5703125" style="1" customWidth="1"/>
    <col min="1993" max="1993" width="5.5703125" style="1" customWidth="1"/>
    <col min="1994" max="1994" width="7.7109375" style="1" customWidth="1"/>
    <col min="1995" max="2002" width="6.140625" style="1" customWidth="1"/>
    <col min="2003" max="2238" width="9.140625" style="1"/>
    <col min="2239" max="2239" width="4.42578125" style="1" customWidth="1"/>
    <col min="2240" max="2240" width="16.5703125" style="1" customWidth="1"/>
    <col min="2241" max="2241" width="7.42578125" style="1" customWidth="1"/>
    <col min="2242" max="2242" width="8.5703125" style="1" customWidth="1"/>
    <col min="2243" max="2244" width="7.42578125" style="1" customWidth="1"/>
    <col min="2245" max="2245" width="6.28515625" style="1" customWidth="1"/>
    <col min="2246" max="2247" width="7.7109375" style="1" customWidth="1"/>
    <col min="2248" max="2248" width="8.5703125" style="1" customWidth="1"/>
    <col min="2249" max="2249" width="5.5703125" style="1" customWidth="1"/>
    <col min="2250" max="2250" width="7.7109375" style="1" customWidth="1"/>
    <col min="2251" max="2258" width="6.140625" style="1" customWidth="1"/>
    <col min="2259" max="2494" width="9.140625" style="1"/>
    <col min="2495" max="2495" width="4.42578125" style="1" customWidth="1"/>
    <col min="2496" max="2496" width="16.5703125" style="1" customWidth="1"/>
    <col min="2497" max="2497" width="7.42578125" style="1" customWidth="1"/>
    <col min="2498" max="2498" width="8.5703125" style="1" customWidth="1"/>
    <col min="2499" max="2500" width="7.42578125" style="1" customWidth="1"/>
    <col min="2501" max="2501" width="6.28515625" style="1" customWidth="1"/>
    <col min="2502" max="2503" width="7.7109375" style="1" customWidth="1"/>
    <col min="2504" max="2504" width="8.5703125" style="1" customWidth="1"/>
    <col min="2505" max="2505" width="5.5703125" style="1" customWidth="1"/>
    <col min="2506" max="2506" width="7.7109375" style="1" customWidth="1"/>
    <col min="2507" max="2514" width="6.140625" style="1" customWidth="1"/>
    <col min="2515" max="2750" width="9.140625" style="1"/>
    <col min="2751" max="2751" width="4.42578125" style="1" customWidth="1"/>
    <col min="2752" max="2752" width="16.5703125" style="1" customWidth="1"/>
    <col min="2753" max="2753" width="7.42578125" style="1" customWidth="1"/>
    <col min="2754" max="2754" width="8.5703125" style="1" customWidth="1"/>
    <col min="2755" max="2756" width="7.42578125" style="1" customWidth="1"/>
    <col min="2757" max="2757" width="6.28515625" style="1" customWidth="1"/>
    <col min="2758" max="2759" width="7.7109375" style="1" customWidth="1"/>
    <col min="2760" max="2760" width="8.5703125" style="1" customWidth="1"/>
    <col min="2761" max="2761" width="5.5703125" style="1" customWidth="1"/>
    <col min="2762" max="2762" width="7.7109375" style="1" customWidth="1"/>
    <col min="2763" max="2770" width="6.140625" style="1" customWidth="1"/>
    <col min="2771" max="3006" width="9.140625" style="1"/>
    <col min="3007" max="3007" width="4.42578125" style="1" customWidth="1"/>
    <col min="3008" max="3008" width="16.5703125" style="1" customWidth="1"/>
    <col min="3009" max="3009" width="7.42578125" style="1" customWidth="1"/>
    <col min="3010" max="3010" width="8.5703125" style="1" customWidth="1"/>
    <col min="3011" max="3012" width="7.42578125" style="1" customWidth="1"/>
    <col min="3013" max="3013" width="6.28515625" style="1" customWidth="1"/>
    <col min="3014" max="3015" width="7.7109375" style="1" customWidth="1"/>
    <col min="3016" max="3016" width="8.5703125" style="1" customWidth="1"/>
    <col min="3017" max="3017" width="5.5703125" style="1" customWidth="1"/>
    <col min="3018" max="3018" width="7.7109375" style="1" customWidth="1"/>
    <col min="3019" max="3026" width="6.140625" style="1" customWidth="1"/>
    <col min="3027" max="3262" width="9.140625" style="1"/>
    <col min="3263" max="3263" width="4.42578125" style="1" customWidth="1"/>
    <col min="3264" max="3264" width="16.5703125" style="1" customWidth="1"/>
    <col min="3265" max="3265" width="7.42578125" style="1" customWidth="1"/>
    <col min="3266" max="3266" width="8.5703125" style="1" customWidth="1"/>
    <col min="3267" max="3268" width="7.42578125" style="1" customWidth="1"/>
    <col min="3269" max="3269" width="6.28515625" style="1" customWidth="1"/>
    <col min="3270" max="3271" width="7.7109375" style="1" customWidth="1"/>
    <col min="3272" max="3272" width="8.5703125" style="1" customWidth="1"/>
    <col min="3273" max="3273" width="5.5703125" style="1" customWidth="1"/>
    <col min="3274" max="3274" width="7.7109375" style="1" customWidth="1"/>
    <col min="3275" max="3282" width="6.140625" style="1" customWidth="1"/>
    <col min="3283" max="3518" width="9.140625" style="1"/>
    <col min="3519" max="3519" width="4.42578125" style="1" customWidth="1"/>
    <col min="3520" max="3520" width="16.5703125" style="1" customWidth="1"/>
    <col min="3521" max="3521" width="7.42578125" style="1" customWidth="1"/>
    <col min="3522" max="3522" width="8.5703125" style="1" customWidth="1"/>
    <col min="3523" max="3524" width="7.42578125" style="1" customWidth="1"/>
    <col min="3525" max="3525" width="6.28515625" style="1" customWidth="1"/>
    <col min="3526" max="3527" width="7.7109375" style="1" customWidth="1"/>
    <col min="3528" max="3528" width="8.5703125" style="1" customWidth="1"/>
    <col min="3529" max="3529" width="5.5703125" style="1" customWidth="1"/>
    <col min="3530" max="3530" width="7.7109375" style="1" customWidth="1"/>
    <col min="3531" max="3538" width="6.140625" style="1" customWidth="1"/>
    <col min="3539" max="3774" width="9.140625" style="1"/>
    <col min="3775" max="3775" width="4.42578125" style="1" customWidth="1"/>
    <col min="3776" max="3776" width="16.5703125" style="1" customWidth="1"/>
    <col min="3777" max="3777" width="7.42578125" style="1" customWidth="1"/>
    <col min="3778" max="3778" width="8.5703125" style="1" customWidth="1"/>
    <col min="3779" max="3780" width="7.42578125" style="1" customWidth="1"/>
    <col min="3781" max="3781" width="6.28515625" style="1" customWidth="1"/>
    <col min="3782" max="3783" width="7.7109375" style="1" customWidth="1"/>
    <col min="3784" max="3784" width="8.5703125" style="1" customWidth="1"/>
    <col min="3785" max="3785" width="5.5703125" style="1" customWidth="1"/>
    <col min="3786" max="3786" width="7.7109375" style="1" customWidth="1"/>
    <col min="3787" max="3794" width="6.140625" style="1" customWidth="1"/>
    <col min="3795" max="4030" width="9.140625" style="1"/>
    <col min="4031" max="4031" width="4.42578125" style="1" customWidth="1"/>
    <col min="4032" max="4032" width="16.5703125" style="1" customWidth="1"/>
    <col min="4033" max="4033" width="7.42578125" style="1" customWidth="1"/>
    <col min="4034" max="4034" width="8.5703125" style="1" customWidth="1"/>
    <col min="4035" max="4036" width="7.42578125" style="1" customWidth="1"/>
    <col min="4037" max="4037" width="6.28515625" style="1" customWidth="1"/>
    <col min="4038" max="4039" width="7.7109375" style="1" customWidth="1"/>
    <col min="4040" max="4040" width="8.5703125" style="1" customWidth="1"/>
    <col min="4041" max="4041" width="5.5703125" style="1" customWidth="1"/>
    <col min="4042" max="4042" width="7.7109375" style="1" customWidth="1"/>
    <col min="4043" max="4050" width="6.140625" style="1" customWidth="1"/>
    <col min="4051" max="4286" width="9.140625" style="1"/>
    <col min="4287" max="4287" width="4.42578125" style="1" customWidth="1"/>
    <col min="4288" max="4288" width="16.5703125" style="1" customWidth="1"/>
    <col min="4289" max="4289" width="7.42578125" style="1" customWidth="1"/>
    <col min="4290" max="4290" width="8.5703125" style="1" customWidth="1"/>
    <col min="4291" max="4292" width="7.42578125" style="1" customWidth="1"/>
    <col min="4293" max="4293" width="6.28515625" style="1" customWidth="1"/>
    <col min="4294" max="4295" width="7.7109375" style="1" customWidth="1"/>
    <col min="4296" max="4296" width="8.5703125" style="1" customWidth="1"/>
    <col min="4297" max="4297" width="5.5703125" style="1" customWidth="1"/>
    <col min="4298" max="4298" width="7.7109375" style="1" customWidth="1"/>
    <col min="4299" max="4306" width="6.140625" style="1" customWidth="1"/>
    <col min="4307" max="4542" width="9.140625" style="1"/>
    <col min="4543" max="4543" width="4.42578125" style="1" customWidth="1"/>
    <col min="4544" max="4544" width="16.5703125" style="1" customWidth="1"/>
    <col min="4545" max="4545" width="7.42578125" style="1" customWidth="1"/>
    <col min="4546" max="4546" width="8.5703125" style="1" customWidth="1"/>
    <col min="4547" max="4548" width="7.42578125" style="1" customWidth="1"/>
    <col min="4549" max="4549" width="6.28515625" style="1" customWidth="1"/>
    <col min="4550" max="4551" width="7.7109375" style="1" customWidth="1"/>
    <col min="4552" max="4552" width="8.5703125" style="1" customWidth="1"/>
    <col min="4553" max="4553" width="5.5703125" style="1" customWidth="1"/>
    <col min="4554" max="4554" width="7.7109375" style="1" customWidth="1"/>
    <col min="4555" max="4562" width="6.140625" style="1" customWidth="1"/>
    <col min="4563" max="4798" width="9.140625" style="1"/>
    <col min="4799" max="4799" width="4.42578125" style="1" customWidth="1"/>
    <col min="4800" max="4800" width="16.5703125" style="1" customWidth="1"/>
    <col min="4801" max="4801" width="7.42578125" style="1" customWidth="1"/>
    <col min="4802" max="4802" width="8.5703125" style="1" customWidth="1"/>
    <col min="4803" max="4804" width="7.42578125" style="1" customWidth="1"/>
    <col min="4805" max="4805" width="6.28515625" style="1" customWidth="1"/>
    <col min="4806" max="4807" width="7.7109375" style="1" customWidth="1"/>
    <col min="4808" max="4808" width="8.5703125" style="1" customWidth="1"/>
    <col min="4809" max="4809" width="5.5703125" style="1" customWidth="1"/>
    <col min="4810" max="4810" width="7.7109375" style="1" customWidth="1"/>
    <col min="4811" max="4818" width="6.140625" style="1" customWidth="1"/>
    <col min="4819" max="5054" width="9.140625" style="1"/>
    <col min="5055" max="5055" width="4.42578125" style="1" customWidth="1"/>
    <col min="5056" max="5056" width="16.5703125" style="1" customWidth="1"/>
    <col min="5057" max="5057" width="7.42578125" style="1" customWidth="1"/>
    <col min="5058" max="5058" width="8.5703125" style="1" customWidth="1"/>
    <col min="5059" max="5060" width="7.42578125" style="1" customWidth="1"/>
    <col min="5061" max="5061" width="6.28515625" style="1" customWidth="1"/>
    <col min="5062" max="5063" width="7.7109375" style="1" customWidth="1"/>
    <col min="5064" max="5064" width="8.5703125" style="1" customWidth="1"/>
    <col min="5065" max="5065" width="5.5703125" style="1" customWidth="1"/>
    <col min="5066" max="5066" width="7.7109375" style="1" customWidth="1"/>
    <col min="5067" max="5074" width="6.140625" style="1" customWidth="1"/>
    <col min="5075" max="5310" width="9.140625" style="1"/>
    <col min="5311" max="5311" width="4.42578125" style="1" customWidth="1"/>
    <col min="5312" max="5312" width="16.5703125" style="1" customWidth="1"/>
    <col min="5313" max="5313" width="7.42578125" style="1" customWidth="1"/>
    <col min="5314" max="5314" width="8.5703125" style="1" customWidth="1"/>
    <col min="5315" max="5316" width="7.42578125" style="1" customWidth="1"/>
    <col min="5317" max="5317" width="6.28515625" style="1" customWidth="1"/>
    <col min="5318" max="5319" width="7.7109375" style="1" customWidth="1"/>
    <col min="5320" max="5320" width="8.5703125" style="1" customWidth="1"/>
    <col min="5321" max="5321" width="5.5703125" style="1" customWidth="1"/>
    <col min="5322" max="5322" width="7.7109375" style="1" customWidth="1"/>
    <col min="5323" max="5330" width="6.140625" style="1" customWidth="1"/>
    <col min="5331" max="5566" width="9.140625" style="1"/>
    <col min="5567" max="5567" width="4.42578125" style="1" customWidth="1"/>
    <col min="5568" max="5568" width="16.5703125" style="1" customWidth="1"/>
    <col min="5569" max="5569" width="7.42578125" style="1" customWidth="1"/>
    <col min="5570" max="5570" width="8.5703125" style="1" customWidth="1"/>
    <col min="5571" max="5572" width="7.42578125" style="1" customWidth="1"/>
    <col min="5573" max="5573" width="6.28515625" style="1" customWidth="1"/>
    <col min="5574" max="5575" width="7.7109375" style="1" customWidth="1"/>
    <col min="5576" max="5576" width="8.5703125" style="1" customWidth="1"/>
    <col min="5577" max="5577" width="5.5703125" style="1" customWidth="1"/>
    <col min="5578" max="5578" width="7.7109375" style="1" customWidth="1"/>
    <col min="5579" max="5586" width="6.140625" style="1" customWidth="1"/>
    <col min="5587" max="5822" width="9.140625" style="1"/>
    <col min="5823" max="5823" width="4.42578125" style="1" customWidth="1"/>
    <col min="5824" max="5824" width="16.5703125" style="1" customWidth="1"/>
    <col min="5825" max="5825" width="7.42578125" style="1" customWidth="1"/>
    <col min="5826" max="5826" width="8.5703125" style="1" customWidth="1"/>
    <col min="5827" max="5828" width="7.42578125" style="1" customWidth="1"/>
    <col min="5829" max="5829" width="6.28515625" style="1" customWidth="1"/>
    <col min="5830" max="5831" width="7.7109375" style="1" customWidth="1"/>
    <col min="5832" max="5832" width="8.5703125" style="1" customWidth="1"/>
    <col min="5833" max="5833" width="5.5703125" style="1" customWidth="1"/>
    <col min="5834" max="5834" width="7.7109375" style="1" customWidth="1"/>
    <col min="5835" max="5842" width="6.140625" style="1" customWidth="1"/>
    <col min="5843" max="6078" width="9.140625" style="1"/>
    <col min="6079" max="6079" width="4.42578125" style="1" customWidth="1"/>
    <col min="6080" max="6080" width="16.5703125" style="1" customWidth="1"/>
    <col min="6081" max="6081" width="7.42578125" style="1" customWidth="1"/>
    <col min="6082" max="6082" width="8.5703125" style="1" customWidth="1"/>
    <col min="6083" max="6084" width="7.42578125" style="1" customWidth="1"/>
    <col min="6085" max="6085" width="6.28515625" style="1" customWidth="1"/>
    <col min="6086" max="6087" width="7.7109375" style="1" customWidth="1"/>
    <col min="6088" max="6088" width="8.5703125" style="1" customWidth="1"/>
    <col min="6089" max="6089" width="5.5703125" style="1" customWidth="1"/>
    <col min="6090" max="6090" width="7.7109375" style="1" customWidth="1"/>
    <col min="6091" max="6098" width="6.140625" style="1" customWidth="1"/>
    <col min="6099" max="6334" width="9.140625" style="1"/>
    <col min="6335" max="6335" width="4.42578125" style="1" customWidth="1"/>
    <col min="6336" max="6336" width="16.5703125" style="1" customWidth="1"/>
    <col min="6337" max="6337" width="7.42578125" style="1" customWidth="1"/>
    <col min="6338" max="6338" width="8.5703125" style="1" customWidth="1"/>
    <col min="6339" max="6340" width="7.42578125" style="1" customWidth="1"/>
    <col min="6341" max="6341" width="6.28515625" style="1" customWidth="1"/>
    <col min="6342" max="6343" width="7.7109375" style="1" customWidth="1"/>
    <col min="6344" max="6344" width="8.5703125" style="1" customWidth="1"/>
    <col min="6345" max="6345" width="5.5703125" style="1" customWidth="1"/>
    <col min="6346" max="6346" width="7.7109375" style="1" customWidth="1"/>
    <col min="6347" max="6354" width="6.140625" style="1" customWidth="1"/>
    <col min="6355" max="6590" width="9.140625" style="1"/>
    <col min="6591" max="6591" width="4.42578125" style="1" customWidth="1"/>
    <col min="6592" max="6592" width="16.5703125" style="1" customWidth="1"/>
    <col min="6593" max="6593" width="7.42578125" style="1" customWidth="1"/>
    <col min="6594" max="6594" width="8.5703125" style="1" customWidth="1"/>
    <col min="6595" max="6596" width="7.42578125" style="1" customWidth="1"/>
    <col min="6597" max="6597" width="6.28515625" style="1" customWidth="1"/>
    <col min="6598" max="6599" width="7.7109375" style="1" customWidth="1"/>
    <col min="6600" max="6600" width="8.5703125" style="1" customWidth="1"/>
    <col min="6601" max="6601" width="5.5703125" style="1" customWidth="1"/>
    <col min="6602" max="6602" width="7.7109375" style="1" customWidth="1"/>
    <col min="6603" max="6610" width="6.140625" style="1" customWidth="1"/>
    <col min="6611" max="6846" width="9.140625" style="1"/>
    <col min="6847" max="6847" width="4.42578125" style="1" customWidth="1"/>
    <col min="6848" max="6848" width="16.5703125" style="1" customWidth="1"/>
    <col min="6849" max="6849" width="7.42578125" style="1" customWidth="1"/>
    <col min="6850" max="6850" width="8.5703125" style="1" customWidth="1"/>
    <col min="6851" max="6852" width="7.42578125" style="1" customWidth="1"/>
    <col min="6853" max="6853" width="6.28515625" style="1" customWidth="1"/>
    <col min="6854" max="6855" width="7.7109375" style="1" customWidth="1"/>
    <col min="6856" max="6856" width="8.5703125" style="1" customWidth="1"/>
    <col min="6857" max="6857" width="5.5703125" style="1" customWidth="1"/>
    <col min="6858" max="6858" width="7.7109375" style="1" customWidth="1"/>
    <col min="6859" max="6866" width="6.140625" style="1" customWidth="1"/>
    <col min="6867" max="7102" width="9.140625" style="1"/>
    <col min="7103" max="7103" width="4.42578125" style="1" customWidth="1"/>
    <col min="7104" max="7104" width="16.5703125" style="1" customWidth="1"/>
    <col min="7105" max="7105" width="7.42578125" style="1" customWidth="1"/>
    <col min="7106" max="7106" width="8.5703125" style="1" customWidth="1"/>
    <col min="7107" max="7108" width="7.42578125" style="1" customWidth="1"/>
    <col min="7109" max="7109" width="6.28515625" style="1" customWidth="1"/>
    <col min="7110" max="7111" width="7.7109375" style="1" customWidth="1"/>
    <col min="7112" max="7112" width="8.5703125" style="1" customWidth="1"/>
    <col min="7113" max="7113" width="5.5703125" style="1" customWidth="1"/>
    <col min="7114" max="7114" width="7.7109375" style="1" customWidth="1"/>
    <col min="7115" max="7122" width="6.140625" style="1" customWidth="1"/>
    <col min="7123" max="7358" width="9.140625" style="1"/>
    <col min="7359" max="7359" width="4.42578125" style="1" customWidth="1"/>
    <col min="7360" max="7360" width="16.5703125" style="1" customWidth="1"/>
    <col min="7361" max="7361" width="7.42578125" style="1" customWidth="1"/>
    <col min="7362" max="7362" width="8.5703125" style="1" customWidth="1"/>
    <col min="7363" max="7364" width="7.42578125" style="1" customWidth="1"/>
    <col min="7365" max="7365" width="6.28515625" style="1" customWidth="1"/>
    <col min="7366" max="7367" width="7.7109375" style="1" customWidth="1"/>
    <col min="7368" max="7368" width="8.5703125" style="1" customWidth="1"/>
    <col min="7369" max="7369" width="5.5703125" style="1" customWidth="1"/>
    <col min="7370" max="7370" width="7.7109375" style="1" customWidth="1"/>
    <col min="7371" max="7378" width="6.140625" style="1" customWidth="1"/>
    <col min="7379" max="7614" width="9.140625" style="1"/>
    <col min="7615" max="7615" width="4.42578125" style="1" customWidth="1"/>
    <col min="7616" max="7616" width="16.5703125" style="1" customWidth="1"/>
    <col min="7617" max="7617" width="7.42578125" style="1" customWidth="1"/>
    <col min="7618" max="7618" width="8.5703125" style="1" customWidth="1"/>
    <col min="7619" max="7620" width="7.42578125" style="1" customWidth="1"/>
    <col min="7621" max="7621" width="6.28515625" style="1" customWidth="1"/>
    <col min="7622" max="7623" width="7.7109375" style="1" customWidth="1"/>
    <col min="7624" max="7624" width="8.5703125" style="1" customWidth="1"/>
    <col min="7625" max="7625" width="5.5703125" style="1" customWidth="1"/>
    <col min="7626" max="7626" width="7.7109375" style="1" customWidth="1"/>
    <col min="7627" max="7634" width="6.140625" style="1" customWidth="1"/>
    <col min="7635" max="7870" width="9.140625" style="1"/>
    <col min="7871" max="7871" width="4.42578125" style="1" customWidth="1"/>
    <col min="7872" max="7872" width="16.5703125" style="1" customWidth="1"/>
    <col min="7873" max="7873" width="7.42578125" style="1" customWidth="1"/>
    <col min="7874" max="7874" width="8.5703125" style="1" customWidth="1"/>
    <col min="7875" max="7876" width="7.42578125" style="1" customWidth="1"/>
    <col min="7877" max="7877" width="6.28515625" style="1" customWidth="1"/>
    <col min="7878" max="7879" width="7.7109375" style="1" customWidth="1"/>
    <col min="7880" max="7880" width="8.5703125" style="1" customWidth="1"/>
    <col min="7881" max="7881" width="5.5703125" style="1" customWidth="1"/>
    <col min="7882" max="7882" width="7.7109375" style="1" customWidth="1"/>
    <col min="7883" max="7890" width="6.140625" style="1" customWidth="1"/>
    <col min="7891" max="8126" width="9.140625" style="1"/>
    <col min="8127" max="8127" width="4.42578125" style="1" customWidth="1"/>
    <col min="8128" max="8128" width="16.5703125" style="1" customWidth="1"/>
    <col min="8129" max="8129" width="7.42578125" style="1" customWidth="1"/>
    <col min="8130" max="8130" width="8.5703125" style="1" customWidth="1"/>
    <col min="8131" max="8132" width="7.42578125" style="1" customWidth="1"/>
    <col min="8133" max="8133" width="6.28515625" style="1" customWidth="1"/>
    <col min="8134" max="8135" width="7.7109375" style="1" customWidth="1"/>
    <col min="8136" max="8136" width="8.5703125" style="1" customWidth="1"/>
    <col min="8137" max="8137" width="5.5703125" style="1" customWidth="1"/>
    <col min="8138" max="8138" width="7.7109375" style="1" customWidth="1"/>
    <col min="8139" max="8146" width="6.140625" style="1" customWidth="1"/>
    <col min="8147" max="8382" width="9.140625" style="1"/>
    <col min="8383" max="8383" width="4.42578125" style="1" customWidth="1"/>
    <col min="8384" max="8384" width="16.5703125" style="1" customWidth="1"/>
    <col min="8385" max="8385" width="7.42578125" style="1" customWidth="1"/>
    <col min="8386" max="8386" width="8.5703125" style="1" customWidth="1"/>
    <col min="8387" max="8388" width="7.42578125" style="1" customWidth="1"/>
    <col min="8389" max="8389" width="6.28515625" style="1" customWidth="1"/>
    <col min="8390" max="8391" width="7.7109375" style="1" customWidth="1"/>
    <col min="8392" max="8392" width="8.5703125" style="1" customWidth="1"/>
    <col min="8393" max="8393" width="5.5703125" style="1" customWidth="1"/>
    <col min="8394" max="8394" width="7.7109375" style="1" customWidth="1"/>
    <col min="8395" max="8402" width="6.140625" style="1" customWidth="1"/>
    <col min="8403" max="8638" width="9.140625" style="1"/>
    <col min="8639" max="8639" width="4.42578125" style="1" customWidth="1"/>
    <col min="8640" max="8640" width="16.5703125" style="1" customWidth="1"/>
    <col min="8641" max="8641" width="7.42578125" style="1" customWidth="1"/>
    <col min="8642" max="8642" width="8.5703125" style="1" customWidth="1"/>
    <col min="8643" max="8644" width="7.42578125" style="1" customWidth="1"/>
    <col min="8645" max="8645" width="6.28515625" style="1" customWidth="1"/>
    <col min="8646" max="8647" width="7.7109375" style="1" customWidth="1"/>
    <col min="8648" max="8648" width="8.5703125" style="1" customWidth="1"/>
    <col min="8649" max="8649" width="5.5703125" style="1" customWidth="1"/>
    <col min="8650" max="8650" width="7.7109375" style="1" customWidth="1"/>
    <col min="8651" max="8658" width="6.140625" style="1" customWidth="1"/>
    <col min="8659" max="8894" width="9.140625" style="1"/>
    <col min="8895" max="8895" width="4.42578125" style="1" customWidth="1"/>
    <col min="8896" max="8896" width="16.5703125" style="1" customWidth="1"/>
    <col min="8897" max="8897" width="7.42578125" style="1" customWidth="1"/>
    <col min="8898" max="8898" width="8.5703125" style="1" customWidth="1"/>
    <col min="8899" max="8900" width="7.42578125" style="1" customWidth="1"/>
    <col min="8901" max="8901" width="6.28515625" style="1" customWidth="1"/>
    <col min="8902" max="8903" width="7.7109375" style="1" customWidth="1"/>
    <col min="8904" max="8904" width="8.5703125" style="1" customWidth="1"/>
    <col min="8905" max="8905" width="5.5703125" style="1" customWidth="1"/>
    <col min="8906" max="8906" width="7.7109375" style="1" customWidth="1"/>
    <col min="8907" max="8914" width="6.140625" style="1" customWidth="1"/>
    <col min="8915" max="9150" width="9.140625" style="1"/>
    <col min="9151" max="9151" width="4.42578125" style="1" customWidth="1"/>
    <col min="9152" max="9152" width="16.5703125" style="1" customWidth="1"/>
    <col min="9153" max="9153" width="7.42578125" style="1" customWidth="1"/>
    <col min="9154" max="9154" width="8.5703125" style="1" customWidth="1"/>
    <col min="9155" max="9156" width="7.42578125" style="1" customWidth="1"/>
    <col min="9157" max="9157" width="6.28515625" style="1" customWidth="1"/>
    <col min="9158" max="9159" width="7.7109375" style="1" customWidth="1"/>
    <col min="9160" max="9160" width="8.5703125" style="1" customWidth="1"/>
    <col min="9161" max="9161" width="5.5703125" style="1" customWidth="1"/>
    <col min="9162" max="9162" width="7.7109375" style="1" customWidth="1"/>
    <col min="9163" max="9170" width="6.140625" style="1" customWidth="1"/>
    <col min="9171" max="9406" width="9.140625" style="1"/>
    <col min="9407" max="9407" width="4.42578125" style="1" customWidth="1"/>
    <col min="9408" max="9408" width="16.5703125" style="1" customWidth="1"/>
    <col min="9409" max="9409" width="7.42578125" style="1" customWidth="1"/>
    <col min="9410" max="9410" width="8.5703125" style="1" customWidth="1"/>
    <col min="9411" max="9412" width="7.42578125" style="1" customWidth="1"/>
    <col min="9413" max="9413" width="6.28515625" style="1" customWidth="1"/>
    <col min="9414" max="9415" width="7.7109375" style="1" customWidth="1"/>
    <col min="9416" max="9416" width="8.5703125" style="1" customWidth="1"/>
    <col min="9417" max="9417" width="5.5703125" style="1" customWidth="1"/>
    <col min="9418" max="9418" width="7.7109375" style="1" customWidth="1"/>
    <col min="9419" max="9426" width="6.140625" style="1" customWidth="1"/>
    <col min="9427" max="9662" width="9.140625" style="1"/>
    <col min="9663" max="9663" width="4.42578125" style="1" customWidth="1"/>
    <col min="9664" max="9664" width="16.5703125" style="1" customWidth="1"/>
    <col min="9665" max="9665" width="7.42578125" style="1" customWidth="1"/>
    <col min="9666" max="9666" width="8.5703125" style="1" customWidth="1"/>
    <col min="9667" max="9668" width="7.42578125" style="1" customWidth="1"/>
    <col min="9669" max="9669" width="6.28515625" style="1" customWidth="1"/>
    <col min="9670" max="9671" width="7.7109375" style="1" customWidth="1"/>
    <col min="9672" max="9672" width="8.5703125" style="1" customWidth="1"/>
    <col min="9673" max="9673" width="5.5703125" style="1" customWidth="1"/>
    <col min="9674" max="9674" width="7.7109375" style="1" customWidth="1"/>
    <col min="9675" max="9682" width="6.140625" style="1" customWidth="1"/>
    <col min="9683" max="9918" width="9.140625" style="1"/>
    <col min="9919" max="9919" width="4.42578125" style="1" customWidth="1"/>
    <col min="9920" max="9920" width="16.5703125" style="1" customWidth="1"/>
    <col min="9921" max="9921" width="7.42578125" style="1" customWidth="1"/>
    <col min="9922" max="9922" width="8.5703125" style="1" customWidth="1"/>
    <col min="9923" max="9924" width="7.42578125" style="1" customWidth="1"/>
    <col min="9925" max="9925" width="6.28515625" style="1" customWidth="1"/>
    <col min="9926" max="9927" width="7.7109375" style="1" customWidth="1"/>
    <col min="9928" max="9928" width="8.5703125" style="1" customWidth="1"/>
    <col min="9929" max="9929" width="5.5703125" style="1" customWidth="1"/>
    <col min="9930" max="9930" width="7.7109375" style="1" customWidth="1"/>
    <col min="9931" max="9938" width="6.140625" style="1" customWidth="1"/>
    <col min="9939" max="10174" width="9.140625" style="1"/>
    <col min="10175" max="10175" width="4.42578125" style="1" customWidth="1"/>
    <col min="10176" max="10176" width="16.5703125" style="1" customWidth="1"/>
    <col min="10177" max="10177" width="7.42578125" style="1" customWidth="1"/>
    <col min="10178" max="10178" width="8.5703125" style="1" customWidth="1"/>
    <col min="10179" max="10180" width="7.42578125" style="1" customWidth="1"/>
    <col min="10181" max="10181" width="6.28515625" style="1" customWidth="1"/>
    <col min="10182" max="10183" width="7.7109375" style="1" customWidth="1"/>
    <col min="10184" max="10184" width="8.5703125" style="1" customWidth="1"/>
    <col min="10185" max="10185" width="5.5703125" style="1" customWidth="1"/>
    <col min="10186" max="10186" width="7.7109375" style="1" customWidth="1"/>
    <col min="10187" max="10194" width="6.140625" style="1" customWidth="1"/>
    <col min="10195" max="10430" width="9.140625" style="1"/>
    <col min="10431" max="10431" width="4.42578125" style="1" customWidth="1"/>
    <col min="10432" max="10432" width="16.5703125" style="1" customWidth="1"/>
    <col min="10433" max="10433" width="7.42578125" style="1" customWidth="1"/>
    <col min="10434" max="10434" width="8.5703125" style="1" customWidth="1"/>
    <col min="10435" max="10436" width="7.42578125" style="1" customWidth="1"/>
    <col min="10437" max="10437" width="6.28515625" style="1" customWidth="1"/>
    <col min="10438" max="10439" width="7.7109375" style="1" customWidth="1"/>
    <col min="10440" max="10440" width="8.5703125" style="1" customWidth="1"/>
    <col min="10441" max="10441" width="5.5703125" style="1" customWidth="1"/>
    <col min="10442" max="10442" width="7.7109375" style="1" customWidth="1"/>
    <col min="10443" max="10450" width="6.140625" style="1" customWidth="1"/>
    <col min="10451" max="10686" width="9.140625" style="1"/>
    <col min="10687" max="10687" width="4.42578125" style="1" customWidth="1"/>
    <col min="10688" max="10688" width="16.5703125" style="1" customWidth="1"/>
    <col min="10689" max="10689" width="7.42578125" style="1" customWidth="1"/>
    <col min="10690" max="10690" width="8.5703125" style="1" customWidth="1"/>
    <col min="10691" max="10692" width="7.42578125" style="1" customWidth="1"/>
    <col min="10693" max="10693" width="6.28515625" style="1" customWidth="1"/>
    <col min="10694" max="10695" width="7.7109375" style="1" customWidth="1"/>
    <col min="10696" max="10696" width="8.5703125" style="1" customWidth="1"/>
    <col min="10697" max="10697" width="5.5703125" style="1" customWidth="1"/>
    <col min="10698" max="10698" width="7.7109375" style="1" customWidth="1"/>
    <col min="10699" max="10706" width="6.140625" style="1" customWidth="1"/>
    <col min="10707" max="10942" width="9.140625" style="1"/>
    <col min="10943" max="10943" width="4.42578125" style="1" customWidth="1"/>
    <col min="10944" max="10944" width="16.5703125" style="1" customWidth="1"/>
    <col min="10945" max="10945" width="7.42578125" style="1" customWidth="1"/>
    <col min="10946" max="10946" width="8.5703125" style="1" customWidth="1"/>
    <col min="10947" max="10948" width="7.42578125" style="1" customWidth="1"/>
    <col min="10949" max="10949" width="6.28515625" style="1" customWidth="1"/>
    <col min="10950" max="10951" width="7.7109375" style="1" customWidth="1"/>
    <col min="10952" max="10952" width="8.5703125" style="1" customWidth="1"/>
    <col min="10953" max="10953" width="5.5703125" style="1" customWidth="1"/>
    <col min="10954" max="10954" width="7.7109375" style="1" customWidth="1"/>
    <col min="10955" max="10962" width="6.140625" style="1" customWidth="1"/>
    <col min="10963" max="11198" width="9.140625" style="1"/>
    <col min="11199" max="11199" width="4.42578125" style="1" customWidth="1"/>
    <col min="11200" max="11200" width="16.5703125" style="1" customWidth="1"/>
    <col min="11201" max="11201" width="7.42578125" style="1" customWidth="1"/>
    <col min="11202" max="11202" width="8.5703125" style="1" customWidth="1"/>
    <col min="11203" max="11204" width="7.42578125" style="1" customWidth="1"/>
    <col min="11205" max="11205" width="6.28515625" style="1" customWidth="1"/>
    <col min="11206" max="11207" width="7.7109375" style="1" customWidth="1"/>
    <col min="11208" max="11208" width="8.5703125" style="1" customWidth="1"/>
    <col min="11209" max="11209" width="5.5703125" style="1" customWidth="1"/>
    <col min="11210" max="11210" width="7.7109375" style="1" customWidth="1"/>
    <col min="11211" max="11218" width="6.140625" style="1" customWidth="1"/>
    <col min="11219" max="11454" width="9.140625" style="1"/>
    <col min="11455" max="11455" width="4.42578125" style="1" customWidth="1"/>
    <col min="11456" max="11456" width="16.5703125" style="1" customWidth="1"/>
    <col min="11457" max="11457" width="7.42578125" style="1" customWidth="1"/>
    <col min="11458" max="11458" width="8.5703125" style="1" customWidth="1"/>
    <col min="11459" max="11460" width="7.42578125" style="1" customWidth="1"/>
    <col min="11461" max="11461" width="6.28515625" style="1" customWidth="1"/>
    <col min="11462" max="11463" width="7.7109375" style="1" customWidth="1"/>
    <col min="11464" max="11464" width="8.5703125" style="1" customWidth="1"/>
    <col min="11465" max="11465" width="5.5703125" style="1" customWidth="1"/>
    <col min="11466" max="11466" width="7.7109375" style="1" customWidth="1"/>
    <col min="11467" max="11474" width="6.140625" style="1" customWidth="1"/>
    <col min="11475" max="11710" width="9.140625" style="1"/>
    <col min="11711" max="11711" width="4.42578125" style="1" customWidth="1"/>
    <col min="11712" max="11712" width="16.5703125" style="1" customWidth="1"/>
    <col min="11713" max="11713" width="7.42578125" style="1" customWidth="1"/>
    <col min="11714" max="11714" width="8.5703125" style="1" customWidth="1"/>
    <col min="11715" max="11716" width="7.42578125" style="1" customWidth="1"/>
    <col min="11717" max="11717" width="6.28515625" style="1" customWidth="1"/>
    <col min="11718" max="11719" width="7.7109375" style="1" customWidth="1"/>
    <col min="11720" max="11720" width="8.5703125" style="1" customWidth="1"/>
    <col min="11721" max="11721" width="5.5703125" style="1" customWidth="1"/>
    <col min="11722" max="11722" width="7.7109375" style="1" customWidth="1"/>
    <col min="11723" max="11730" width="6.140625" style="1" customWidth="1"/>
    <col min="11731" max="11966" width="9.140625" style="1"/>
    <col min="11967" max="11967" width="4.42578125" style="1" customWidth="1"/>
    <col min="11968" max="11968" width="16.5703125" style="1" customWidth="1"/>
    <col min="11969" max="11969" width="7.42578125" style="1" customWidth="1"/>
    <col min="11970" max="11970" width="8.5703125" style="1" customWidth="1"/>
    <col min="11971" max="11972" width="7.42578125" style="1" customWidth="1"/>
    <col min="11973" max="11973" width="6.28515625" style="1" customWidth="1"/>
    <col min="11974" max="11975" width="7.7109375" style="1" customWidth="1"/>
    <col min="11976" max="11976" width="8.5703125" style="1" customWidth="1"/>
    <col min="11977" max="11977" width="5.5703125" style="1" customWidth="1"/>
    <col min="11978" max="11978" width="7.7109375" style="1" customWidth="1"/>
    <col min="11979" max="11986" width="6.140625" style="1" customWidth="1"/>
    <col min="11987" max="12222" width="9.140625" style="1"/>
    <col min="12223" max="12223" width="4.42578125" style="1" customWidth="1"/>
    <col min="12224" max="12224" width="16.5703125" style="1" customWidth="1"/>
    <col min="12225" max="12225" width="7.42578125" style="1" customWidth="1"/>
    <col min="12226" max="12226" width="8.5703125" style="1" customWidth="1"/>
    <col min="12227" max="12228" width="7.42578125" style="1" customWidth="1"/>
    <col min="12229" max="12229" width="6.28515625" style="1" customWidth="1"/>
    <col min="12230" max="12231" width="7.7109375" style="1" customWidth="1"/>
    <col min="12232" max="12232" width="8.5703125" style="1" customWidth="1"/>
    <col min="12233" max="12233" width="5.5703125" style="1" customWidth="1"/>
    <col min="12234" max="12234" width="7.7109375" style="1" customWidth="1"/>
    <col min="12235" max="12242" width="6.140625" style="1" customWidth="1"/>
    <col min="12243" max="12478" width="9.140625" style="1"/>
    <col min="12479" max="12479" width="4.42578125" style="1" customWidth="1"/>
    <col min="12480" max="12480" width="16.5703125" style="1" customWidth="1"/>
    <col min="12481" max="12481" width="7.42578125" style="1" customWidth="1"/>
    <col min="12482" max="12482" width="8.5703125" style="1" customWidth="1"/>
    <col min="12483" max="12484" width="7.42578125" style="1" customWidth="1"/>
    <col min="12485" max="12485" width="6.28515625" style="1" customWidth="1"/>
    <col min="12486" max="12487" width="7.7109375" style="1" customWidth="1"/>
    <col min="12488" max="12488" width="8.5703125" style="1" customWidth="1"/>
    <col min="12489" max="12489" width="5.5703125" style="1" customWidth="1"/>
    <col min="12490" max="12490" width="7.7109375" style="1" customWidth="1"/>
    <col min="12491" max="12498" width="6.140625" style="1" customWidth="1"/>
    <col min="12499" max="12734" width="9.140625" style="1"/>
    <col min="12735" max="12735" width="4.42578125" style="1" customWidth="1"/>
    <col min="12736" max="12736" width="16.5703125" style="1" customWidth="1"/>
    <col min="12737" max="12737" width="7.42578125" style="1" customWidth="1"/>
    <col min="12738" max="12738" width="8.5703125" style="1" customWidth="1"/>
    <col min="12739" max="12740" width="7.42578125" style="1" customWidth="1"/>
    <col min="12741" max="12741" width="6.28515625" style="1" customWidth="1"/>
    <col min="12742" max="12743" width="7.7109375" style="1" customWidth="1"/>
    <col min="12744" max="12744" width="8.5703125" style="1" customWidth="1"/>
    <col min="12745" max="12745" width="5.5703125" style="1" customWidth="1"/>
    <col min="12746" max="12746" width="7.7109375" style="1" customWidth="1"/>
    <col min="12747" max="12754" width="6.140625" style="1" customWidth="1"/>
    <col min="12755" max="12990" width="9.140625" style="1"/>
    <col min="12991" max="12991" width="4.42578125" style="1" customWidth="1"/>
    <col min="12992" max="12992" width="16.5703125" style="1" customWidth="1"/>
    <col min="12993" max="12993" width="7.42578125" style="1" customWidth="1"/>
    <col min="12994" max="12994" width="8.5703125" style="1" customWidth="1"/>
    <col min="12995" max="12996" width="7.42578125" style="1" customWidth="1"/>
    <col min="12997" max="12997" width="6.28515625" style="1" customWidth="1"/>
    <col min="12998" max="12999" width="7.7109375" style="1" customWidth="1"/>
    <col min="13000" max="13000" width="8.5703125" style="1" customWidth="1"/>
    <col min="13001" max="13001" width="5.5703125" style="1" customWidth="1"/>
    <col min="13002" max="13002" width="7.7109375" style="1" customWidth="1"/>
    <col min="13003" max="13010" width="6.140625" style="1" customWidth="1"/>
    <col min="13011" max="13246" width="9.140625" style="1"/>
    <col min="13247" max="13247" width="4.42578125" style="1" customWidth="1"/>
    <col min="13248" max="13248" width="16.5703125" style="1" customWidth="1"/>
    <col min="13249" max="13249" width="7.42578125" style="1" customWidth="1"/>
    <col min="13250" max="13250" width="8.5703125" style="1" customWidth="1"/>
    <col min="13251" max="13252" width="7.42578125" style="1" customWidth="1"/>
    <col min="13253" max="13253" width="6.28515625" style="1" customWidth="1"/>
    <col min="13254" max="13255" width="7.7109375" style="1" customWidth="1"/>
    <col min="13256" max="13256" width="8.5703125" style="1" customWidth="1"/>
    <col min="13257" max="13257" width="5.5703125" style="1" customWidth="1"/>
    <col min="13258" max="13258" width="7.7109375" style="1" customWidth="1"/>
    <col min="13259" max="13266" width="6.140625" style="1" customWidth="1"/>
    <col min="13267" max="13502" width="9.140625" style="1"/>
    <col min="13503" max="13503" width="4.42578125" style="1" customWidth="1"/>
    <col min="13504" max="13504" width="16.5703125" style="1" customWidth="1"/>
    <col min="13505" max="13505" width="7.42578125" style="1" customWidth="1"/>
    <col min="13506" max="13506" width="8.5703125" style="1" customWidth="1"/>
    <col min="13507" max="13508" width="7.42578125" style="1" customWidth="1"/>
    <col min="13509" max="13509" width="6.28515625" style="1" customWidth="1"/>
    <col min="13510" max="13511" width="7.7109375" style="1" customWidth="1"/>
    <col min="13512" max="13512" width="8.5703125" style="1" customWidth="1"/>
    <col min="13513" max="13513" width="5.5703125" style="1" customWidth="1"/>
    <col min="13514" max="13514" width="7.7109375" style="1" customWidth="1"/>
    <col min="13515" max="13522" width="6.140625" style="1" customWidth="1"/>
    <col min="13523" max="13758" width="9.140625" style="1"/>
    <col min="13759" max="13759" width="4.42578125" style="1" customWidth="1"/>
    <col min="13760" max="13760" width="16.5703125" style="1" customWidth="1"/>
    <col min="13761" max="13761" width="7.42578125" style="1" customWidth="1"/>
    <col min="13762" max="13762" width="8.5703125" style="1" customWidth="1"/>
    <col min="13763" max="13764" width="7.42578125" style="1" customWidth="1"/>
    <col min="13765" max="13765" width="6.28515625" style="1" customWidth="1"/>
    <col min="13766" max="13767" width="7.7109375" style="1" customWidth="1"/>
    <col min="13768" max="13768" width="8.5703125" style="1" customWidth="1"/>
    <col min="13769" max="13769" width="5.5703125" style="1" customWidth="1"/>
    <col min="13770" max="13770" width="7.7109375" style="1" customWidth="1"/>
    <col min="13771" max="13778" width="6.140625" style="1" customWidth="1"/>
    <col min="13779" max="14014" width="9.140625" style="1"/>
    <col min="14015" max="14015" width="4.42578125" style="1" customWidth="1"/>
    <col min="14016" max="14016" width="16.5703125" style="1" customWidth="1"/>
    <col min="14017" max="14017" width="7.42578125" style="1" customWidth="1"/>
    <col min="14018" max="14018" width="8.5703125" style="1" customWidth="1"/>
    <col min="14019" max="14020" width="7.42578125" style="1" customWidth="1"/>
    <col min="14021" max="14021" width="6.28515625" style="1" customWidth="1"/>
    <col min="14022" max="14023" width="7.7109375" style="1" customWidth="1"/>
    <col min="14024" max="14024" width="8.5703125" style="1" customWidth="1"/>
    <col min="14025" max="14025" width="5.5703125" style="1" customWidth="1"/>
    <col min="14026" max="14026" width="7.7109375" style="1" customWidth="1"/>
    <col min="14027" max="14034" width="6.140625" style="1" customWidth="1"/>
    <col min="14035" max="14270" width="9.140625" style="1"/>
    <col min="14271" max="14271" width="4.42578125" style="1" customWidth="1"/>
    <col min="14272" max="14272" width="16.5703125" style="1" customWidth="1"/>
    <col min="14273" max="14273" width="7.42578125" style="1" customWidth="1"/>
    <col min="14274" max="14274" width="8.5703125" style="1" customWidth="1"/>
    <col min="14275" max="14276" width="7.42578125" style="1" customWidth="1"/>
    <col min="14277" max="14277" width="6.28515625" style="1" customWidth="1"/>
    <col min="14278" max="14279" width="7.7109375" style="1" customWidth="1"/>
    <col min="14280" max="14280" width="8.5703125" style="1" customWidth="1"/>
    <col min="14281" max="14281" width="5.5703125" style="1" customWidth="1"/>
    <col min="14282" max="14282" width="7.7109375" style="1" customWidth="1"/>
    <col min="14283" max="14290" width="6.140625" style="1" customWidth="1"/>
    <col min="14291" max="14526" width="9.140625" style="1"/>
    <col min="14527" max="14527" width="4.42578125" style="1" customWidth="1"/>
    <col min="14528" max="14528" width="16.5703125" style="1" customWidth="1"/>
    <col min="14529" max="14529" width="7.42578125" style="1" customWidth="1"/>
    <col min="14530" max="14530" width="8.5703125" style="1" customWidth="1"/>
    <col min="14531" max="14532" width="7.42578125" style="1" customWidth="1"/>
    <col min="14533" max="14533" width="6.28515625" style="1" customWidth="1"/>
    <col min="14534" max="14535" width="7.7109375" style="1" customWidth="1"/>
    <col min="14536" max="14536" width="8.5703125" style="1" customWidth="1"/>
    <col min="14537" max="14537" width="5.5703125" style="1" customWidth="1"/>
    <col min="14538" max="14538" width="7.7109375" style="1" customWidth="1"/>
    <col min="14539" max="14546" width="6.140625" style="1" customWidth="1"/>
    <col min="14547" max="14782" width="9.140625" style="1"/>
    <col min="14783" max="14783" width="4.42578125" style="1" customWidth="1"/>
    <col min="14784" max="14784" width="16.5703125" style="1" customWidth="1"/>
    <col min="14785" max="14785" width="7.42578125" style="1" customWidth="1"/>
    <col min="14786" max="14786" width="8.5703125" style="1" customWidth="1"/>
    <col min="14787" max="14788" width="7.42578125" style="1" customWidth="1"/>
    <col min="14789" max="14789" width="6.28515625" style="1" customWidth="1"/>
    <col min="14790" max="14791" width="7.7109375" style="1" customWidth="1"/>
    <col min="14792" max="14792" width="8.5703125" style="1" customWidth="1"/>
    <col min="14793" max="14793" width="5.5703125" style="1" customWidth="1"/>
    <col min="14794" max="14794" width="7.7109375" style="1" customWidth="1"/>
    <col min="14795" max="14802" width="6.140625" style="1" customWidth="1"/>
    <col min="14803" max="15038" width="9.140625" style="1"/>
    <col min="15039" max="15039" width="4.42578125" style="1" customWidth="1"/>
    <col min="15040" max="15040" width="16.5703125" style="1" customWidth="1"/>
    <col min="15041" max="15041" width="7.42578125" style="1" customWidth="1"/>
    <col min="15042" max="15042" width="8.5703125" style="1" customWidth="1"/>
    <col min="15043" max="15044" width="7.42578125" style="1" customWidth="1"/>
    <col min="15045" max="15045" width="6.28515625" style="1" customWidth="1"/>
    <col min="15046" max="15047" width="7.7109375" style="1" customWidth="1"/>
    <col min="15048" max="15048" width="8.5703125" style="1" customWidth="1"/>
    <col min="15049" max="15049" width="5.5703125" style="1" customWidth="1"/>
    <col min="15050" max="15050" width="7.7109375" style="1" customWidth="1"/>
    <col min="15051" max="15058" width="6.140625" style="1" customWidth="1"/>
    <col min="15059" max="15294" width="9.140625" style="1"/>
    <col min="15295" max="15295" width="4.42578125" style="1" customWidth="1"/>
    <col min="15296" max="15296" width="16.5703125" style="1" customWidth="1"/>
    <col min="15297" max="15297" width="7.42578125" style="1" customWidth="1"/>
    <col min="15298" max="15298" width="8.5703125" style="1" customWidth="1"/>
    <col min="15299" max="15300" width="7.42578125" style="1" customWidth="1"/>
    <col min="15301" max="15301" width="6.28515625" style="1" customWidth="1"/>
    <col min="15302" max="15303" width="7.7109375" style="1" customWidth="1"/>
    <col min="15304" max="15304" width="8.5703125" style="1" customWidth="1"/>
    <col min="15305" max="15305" width="5.5703125" style="1" customWidth="1"/>
    <col min="15306" max="15306" width="7.7109375" style="1" customWidth="1"/>
    <col min="15307" max="15314" width="6.140625" style="1" customWidth="1"/>
    <col min="15315" max="15550" width="9.140625" style="1"/>
    <col min="15551" max="15551" width="4.42578125" style="1" customWidth="1"/>
    <col min="15552" max="15552" width="16.5703125" style="1" customWidth="1"/>
    <col min="15553" max="15553" width="7.42578125" style="1" customWidth="1"/>
    <col min="15554" max="15554" width="8.5703125" style="1" customWidth="1"/>
    <col min="15555" max="15556" width="7.42578125" style="1" customWidth="1"/>
    <col min="15557" max="15557" width="6.28515625" style="1" customWidth="1"/>
    <col min="15558" max="15559" width="7.7109375" style="1" customWidth="1"/>
    <col min="15560" max="15560" width="8.5703125" style="1" customWidth="1"/>
    <col min="15561" max="15561" width="5.5703125" style="1" customWidth="1"/>
    <col min="15562" max="15562" width="7.7109375" style="1" customWidth="1"/>
    <col min="15563" max="15570" width="6.140625" style="1" customWidth="1"/>
    <col min="15571" max="15806" width="9.140625" style="1"/>
    <col min="15807" max="15807" width="4.42578125" style="1" customWidth="1"/>
    <col min="15808" max="15808" width="16.5703125" style="1" customWidth="1"/>
    <col min="15809" max="15809" width="7.42578125" style="1" customWidth="1"/>
    <col min="15810" max="15810" width="8.5703125" style="1" customWidth="1"/>
    <col min="15811" max="15812" width="7.42578125" style="1" customWidth="1"/>
    <col min="15813" max="15813" width="6.28515625" style="1" customWidth="1"/>
    <col min="15814" max="15815" width="7.7109375" style="1" customWidth="1"/>
    <col min="15816" max="15816" width="8.5703125" style="1" customWidth="1"/>
    <col min="15817" max="15817" width="5.5703125" style="1" customWidth="1"/>
    <col min="15818" max="15818" width="7.7109375" style="1" customWidth="1"/>
    <col min="15819" max="15826" width="6.140625" style="1" customWidth="1"/>
    <col min="15827" max="16062" width="9.140625" style="1"/>
    <col min="16063" max="16063" width="4.42578125" style="1" customWidth="1"/>
    <col min="16064" max="16064" width="16.5703125" style="1" customWidth="1"/>
    <col min="16065" max="16065" width="7.42578125" style="1" customWidth="1"/>
    <col min="16066" max="16066" width="8.5703125" style="1" customWidth="1"/>
    <col min="16067" max="16068" width="7.42578125" style="1" customWidth="1"/>
    <col min="16069" max="16069" width="6.28515625" style="1" customWidth="1"/>
    <col min="16070" max="16071" width="7.7109375" style="1" customWidth="1"/>
    <col min="16072" max="16072" width="8.5703125" style="1" customWidth="1"/>
    <col min="16073" max="16073" width="5.5703125" style="1" customWidth="1"/>
    <col min="16074" max="16074" width="7.7109375" style="1" customWidth="1"/>
    <col min="16075" max="16082" width="6.140625" style="1" customWidth="1"/>
    <col min="16083" max="16384" width="9.140625" style="1"/>
  </cols>
  <sheetData>
    <row r="1" spans="1:10" ht="18.75" x14ac:dyDescent="0.3">
      <c r="A1" s="97" t="s">
        <v>243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40.5" customHeight="1" x14ac:dyDescent="0.2">
      <c r="A2" s="111" t="s">
        <v>340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36" customHeight="1" x14ac:dyDescent="0.2">
      <c r="A3" s="112" t="s">
        <v>341</v>
      </c>
      <c r="B3" s="112"/>
      <c r="C3" s="112"/>
      <c r="D3" s="112"/>
      <c r="E3" s="112"/>
      <c r="F3" s="112"/>
      <c r="G3" s="112"/>
      <c r="H3" s="112"/>
      <c r="I3" s="112"/>
      <c r="J3" s="112"/>
    </row>
    <row r="4" spans="1:10" ht="35.25" customHeight="1" x14ac:dyDescent="0.2">
      <c r="A4" s="101" t="s">
        <v>0</v>
      </c>
      <c r="B4" s="101" t="s">
        <v>1</v>
      </c>
      <c r="C4" s="101" t="s">
        <v>249</v>
      </c>
      <c r="D4" s="101"/>
      <c r="E4" s="101"/>
      <c r="F4" s="101" t="s">
        <v>260</v>
      </c>
      <c r="G4" s="101" t="s">
        <v>252</v>
      </c>
      <c r="H4" s="101"/>
      <c r="I4" s="101" t="s">
        <v>2</v>
      </c>
      <c r="J4" s="101"/>
    </row>
    <row r="5" spans="1:10" ht="36.75" customHeight="1" x14ac:dyDescent="0.2">
      <c r="A5" s="101"/>
      <c r="B5" s="101"/>
      <c r="C5" s="113" t="s">
        <v>253</v>
      </c>
      <c r="D5" s="113" t="s">
        <v>254</v>
      </c>
      <c r="E5" s="114" t="s">
        <v>255</v>
      </c>
      <c r="F5" s="101"/>
      <c r="G5" s="101"/>
      <c r="H5" s="101"/>
      <c r="I5" s="101"/>
      <c r="J5" s="101"/>
    </row>
    <row r="6" spans="1:10" ht="78.75" x14ac:dyDescent="0.2">
      <c r="A6" s="101"/>
      <c r="B6" s="101"/>
      <c r="C6" s="113"/>
      <c r="D6" s="113"/>
      <c r="E6" s="114"/>
      <c r="F6" s="101"/>
      <c r="G6" s="34" t="s">
        <v>3</v>
      </c>
      <c r="H6" s="59" t="s">
        <v>4</v>
      </c>
      <c r="I6" s="34" t="s">
        <v>5</v>
      </c>
      <c r="J6" s="37" t="s">
        <v>6</v>
      </c>
    </row>
    <row r="7" spans="1:10" x14ac:dyDescent="0.25">
      <c r="A7" s="2" t="s">
        <v>7</v>
      </c>
      <c r="B7" s="2" t="s">
        <v>8</v>
      </c>
      <c r="C7" s="3">
        <v>1</v>
      </c>
      <c r="D7" s="3">
        <v>2</v>
      </c>
      <c r="E7" s="4" t="s">
        <v>9</v>
      </c>
      <c r="F7" s="2">
        <v>4</v>
      </c>
      <c r="G7" s="2">
        <v>5</v>
      </c>
      <c r="H7" s="61">
        <v>6</v>
      </c>
      <c r="I7" s="18" t="s">
        <v>10</v>
      </c>
      <c r="J7" s="18" t="s">
        <v>11</v>
      </c>
    </row>
    <row r="8" spans="1:10" x14ac:dyDescent="0.25">
      <c r="A8" s="109" t="s">
        <v>12</v>
      </c>
      <c r="B8" s="109"/>
      <c r="C8" s="3">
        <f>C9+C23+C37+C56+C77+C92+C115+C147+C159+C170+C183+C194+C208+C220+C233+C245+C261+C129</f>
        <v>427767</v>
      </c>
      <c r="D8" s="3">
        <f>D9+D23+D37+D56+D77+D92+D115+D147+D159+D170+D183+D194+D208+D220+D233+D245+D261+D129</f>
        <v>22368</v>
      </c>
      <c r="E8" s="4">
        <f>D8/C8*100</f>
        <v>5.2290148608938978</v>
      </c>
      <c r="F8" s="3">
        <f>F9+F37+F56+F77+F92+F115+F147+F159+F170+F183+F194+F208+F220+F233+F245+F261+F129</f>
        <v>1279</v>
      </c>
      <c r="G8" s="3">
        <f>G9+G37+G56+G77+G92+G115+G147+G159+G170+G183+G194+G208+G220+G233+G245+G261+G129</f>
        <v>2000</v>
      </c>
      <c r="H8" s="62">
        <f>H9+H37+H56+H77+H92+H115+H147+H159+H170+H183+H194+H208+H220+H233+H245+H261+H129</f>
        <v>2453.5</v>
      </c>
      <c r="I8" s="3">
        <f t="shared" ref="I8:I23" si="0">F8-G8</f>
        <v>-721</v>
      </c>
      <c r="J8" s="3">
        <f>J9+J37+J56+J77+J92+J115+J147+J159+J170+J183+J194+J208+J220+J233+J245+J261+J129</f>
        <v>-1174.5</v>
      </c>
    </row>
    <row r="9" spans="1:10" x14ac:dyDescent="0.25">
      <c r="A9" s="2" t="s">
        <v>13</v>
      </c>
      <c r="B9" s="38" t="s">
        <v>14</v>
      </c>
      <c r="C9" s="3">
        <f>SUM(C10:C22)</f>
        <v>32517</v>
      </c>
      <c r="D9" s="3">
        <f>SUM(D10:D22)</f>
        <v>224</v>
      </c>
      <c r="E9" s="4">
        <f>D9/C9*100</f>
        <v>0.68887043700218353</v>
      </c>
      <c r="F9" s="3">
        <f>SUM(F10:F22)</f>
        <v>1</v>
      </c>
      <c r="G9" s="3">
        <v>0</v>
      </c>
      <c r="H9" s="62">
        <v>0</v>
      </c>
      <c r="I9" s="3">
        <f t="shared" si="0"/>
        <v>1</v>
      </c>
      <c r="J9" s="3">
        <f t="shared" ref="J9:J23" si="1">F9-H9</f>
        <v>1</v>
      </c>
    </row>
    <row r="10" spans="1:10" s="31" customFormat="1" x14ac:dyDescent="0.25">
      <c r="A10" s="7">
        <v>1</v>
      </c>
      <c r="B10" s="12" t="s">
        <v>257</v>
      </c>
      <c r="C10" s="39">
        <v>2640</v>
      </c>
      <c r="D10" s="27">
        <v>18</v>
      </c>
      <c r="E10" s="40">
        <f t="shared" ref="E10:E22" si="2">D10/C10*100</f>
        <v>0.68181818181818177</v>
      </c>
      <c r="F10" s="26">
        <v>0</v>
      </c>
      <c r="G10" s="26"/>
      <c r="H10" s="63">
        <v>0</v>
      </c>
      <c r="I10" s="26">
        <f t="shared" si="0"/>
        <v>0</v>
      </c>
      <c r="J10" s="26">
        <f t="shared" si="1"/>
        <v>0</v>
      </c>
    </row>
    <row r="11" spans="1:10" s="31" customFormat="1" x14ac:dyDescent="0.25">
      <c r="A11" s="7">
        <v>2</v>
      </c>
      <c r="B11" s="12" t="s">
        <v>17</v>
      </c>
      <c r="C11" s="39">
        <v>2978</v>
      </c>
      <c r="D11" s="27">
        <v>0</v>
      </c>
      <c r="E11" s="40">
        <f t="shared" si="2"/>
        <v>0</v>
      </c>
      <c r="F11" s="26">
        <v>0</v>
      </c>
      <c r="G11" s="26"/>
      <c r="H11" s="63">
        <v>0</v>
      </c>
      <c r="I11" s="26">
        <f t="shared" si="0"/>
        <v>0</v>
      </c>
      <c r="J11" s="26">
        <f t="shared" si="1"/>
        <v>0</v>
      </c>
    </row>
    <row r="12" spans="1:10" s="31" customFormat="1" x14ac:dyDescent="0.25">
      <c r="A12" s="7">
        <v>3</v>
      </c>
      <c r="B12" s="12" t="s">
        <v>15</v>
      </c>
      <c r="C12" s="39">
        <v>3242</v>
      </c>
      <c r="D12" s="27">
        <v>3</v>
      </c>
      <c r="E12" s="40">
        <f t="shared" si="2"/>
        <v>9.2535471930906846E-2</v>
      </c>
      <c r="F12" s="26">
        <v>0</v>
      </c>
      <c r="G12" s="26"/>
      <c r="H12" s="63">
        <v>0</v>
      </c>
      <c r="I12" s="26">
        <f t="shared" si="0"/>
        <v>0</v>
      </c>
      <c r="J12" s="26">
        <f t="shared" si="1"/>
        <v>0</v>
      </c>
    </row>
    <row r="13" spans="1:10" s="31" customFormat="1" x14ac:dyDescent="0.25">
      <c r="A13" s="7">
        <v>4</v>
      </c>
      <c r="B13" s="12" t="s">
        <v>20</v>
      </c>
      <c r="C13" s="39">
        <v>2328</v>
      </c>
      <c r="D13" s="27">
        <v>8</v>
      </c>
      <c r="E13" s="40">
        <f t="shared" si="2"/>
        <v>0.3436426116838488</v>
      </c>
      <c r="F13" s="26">
        <v>0</v>
      </c>
      <c r="G13" s="26"/>
      <c r="H13" s="63">
        <v>0</v>
      </c>
      <c r="I13" s="26">
        <f t="shared" si="0"/>
        <v>0</v>
      </c>
      <c r="J13" s="26">
        <f t="shared" si="1"/>
        <v>0</v>
      </c>
    </row>
    <row r="14" spans="1:10" s="31" customFormat="1" x14ac:dyDescent="0.25">
      <c r="A14" s="7">
        <v>5</v>
      </c>
      <c r="B14" s="12" t="s">
        <v>16</v>
      </c>
      <c r="C14" s="39">
        <v>2577</v>
      </c>
      <c r="D14" s="27">
        <v>11</v>
      </c>
      <c r="E14" s="40">
        <f t="shared" si="2"/>
        <v>0.42685292976329064</v>
      </c>
      <c r="F14" s="26">
        <v>0</v>
      </c>
      <c r="G14" s="26"/>
      <c r="H14" s="63">
        <v>0</v>
      </c>
      <c r="I14" s="26">
        <f t="shared" si="0"/>
        <v>0</v>
      </c>
      <c r="J14" s="26">
        <f t="shared" si="1"/>
        <v>0</v>
      </c>
    </row>
    <row r="15" spans="1:10" s="31" customFormat="1" x14ac:dyDescent="0.25">
      <c r="A15" s="7">
        <v>6</v>
      </c>
      <c r="B15" s="12" t="s">
        <v>258</v>
      </c>
      <c r="C15" s="39">
        <v>1274</v>
      </c>
      <c r="D15" s="27">
        <v>2</v>
      </c>
      <c r="E15" s="40">
        <f t="shared" si="2"/>
        <v>0.15698587127158556</v>
      </c>
      <c r="F15" s="26">
        <v>0</v>
      </c>
      <c r="G15" s="26"/>
      <c r="H15" s="63">
        <v>0</v>
      </c>
      <c r="I15" s="26">
        <f t="shared" si="0"/>
        <v>0</v>
      </c>
      <c r="J15" s="26">
        <f t="shared" si="1"/>
        <v>0</v>
      </c>
    </row>
    <row r="16" spans="1:10" s="31" customFormat="1" x14ac:dyDescent="0.25">
      <c r="A16" s="7">
        <v>7</v>
      </c>
      <c r="B16" s="12" t="s">
        <v>18</v>
      </c>
      <c r="C16" s="39">
        <v>3291</v>
      </c>
      <c r="D16" s="27">
        <v>7</v>
      </c>
      <c r="E16" s="40">
        <f t="shared" si="2"/>
        <v>0.21270130659374048</v>
      </c>
      <c r="F16" s="26">
        <v>0</v>
      </c>
      <c r="G16" s="26"/>
      <c r="H16" s="63">
        <v>0</v>
      </c>
      <c r="I16" s="26">
        <f t="shared" si="0"/>
        <v>0</v>
      </c>
      <c r="J16" s="26">
        <f t="shared" si="1"/>
        <v>0</v>
      </c>
    </row>
    <row r="17" spans="1:10" s="31" customFormat="1" x14ac:dyDescent="0.25">
      <c r="A17" s="7">
        <v>8</v>
      </c>
      <c r="B17" s="12" t="s">
        <v>259</v>
      </c>
      <c r="C17" s="39">
        <v>2570</v>
      </c>
      <c r="D17" s="27">
        <v>7</v>
      </c>
      <c r="E17" s="40">
        <f t="shared" si="2"/>
        <v>0.2723735408560311</v>
      </c>
      <c r="F17" s="26">
        <v>0</v>
      </c>
      <c r="G17" s="26"/>
      <c r="H17" s="63">
        <v>0</v>
      </c>
      <c r="I17" s="26">
        <f t="shared" si="0"/>
        <v>0</v>
      </c>
      <c r="J17" s="26">
        <f t="shared" si="1"/>
        <v>0</v>
      </c>
    </row>
    <row r="18" spans="1:10" s="31" customFormat="1" x14ac:dyDescent="0.25">
      <c r="A18" s="7">
        <v>9</v>
      </c>
      <c r="B18" s="12" t="s">
        <v>19</v>
      </c>
      <c r="C18" s="39">
        <v>2719</v>
      </c>
      <c r="D18" s="27">
        <v>24</v>
      </c>
      <c r="E18" s="40">
        <f t="shared" si="2"/>
        <v>0.8826774549466716</v>
      </c>
      <c r="F18" s="26">
        <v>1</v>
      </c>
      <c r="G18" s="26"/>
      <c r="H18" s="63">
        <v>0</v>
      </c>
      <c r="I18" s="26">
        <f t="shared" si="0"/>
        <v>1</v>
      </c>
      <c r="J18" s="26">
        <f t="shared" si="1"/>
        <v>1</v>
      </c>
    </row>
    <row r="19" spans="1:10" s="31" customFormat="1" x14ac:dyDescent="0.25">
      <c r="A19" s="7">
        <v>10</v>
      </c>
      <c r="B19" s="41" t="s">
        <v>21</v>
      </c>
      <c r="C19" s="27">
        <v>2257</v>
      </c>
      <c r="D19" s="27">
        <v>80</v>
      </c>
      <c r="E19" s="40">
        <f t="shared" si="2"/>
        <v>3.5445281346920687</v>
      </c>
      <c r="F19" s="26">
        <v>0</v>
      </c>
      <c r="G19" s="26"/>
      <c r="H19" s="63">
        <v>0</v>
      </c>
      <c r="I19" s="26">
        <f t="shared" si="0"/>
        <v>0</v>
      </c>
      <c r="J19" s="26">
        <f t="shared" si="1"/>
        <v>0</v>
      </c>
    </row>
    <row r="20" spans="1:10" s="31" customFormat="1" x14ac:dyDescent="0.25">
      <c r="A20" s="7">
        <v>11</v>
      </c>
      <c r="B20" s="12" t="s">
        <v>23</v>
      </c>
      <c r="C20" s="39">
        <v>1680</v>
      </c>
      <c r="D20" s="27">
        <v>26</v>
      </c>
      <c r="E20" s="40">
        <f>D20/C20*100</f>
        <v>1.5476190476190477</v>
      </c>
      <c r="F20" s="26">
        <v>0</v>
      </c>
      <c r="G20" s="26"/>
      <c r="H20" s="63">
        <v>0</v>
      </c>
      <c r="I20" s="26">
        <f t="shared" si="0"/>
        <v>0</v>
      </c>
      <c r="J20" s="26">
        <f t="shared" si="1"/>
        <v>0</v>
      </c>
    </row>
    <row r="21" spans="1:10" s="31" customFormat="1" x14ac:dyDescent="0.25">
      <c r="A21" s="7">
        <v>12</v>
      </c>
      <c r="B21" s="12" t="s">
        <v>22</v>
      </c>
      <c r="C21" s="39">
        <v>2839</v>
      </c>
      <c r="D21" s="27">
        <v>20</v>
      </c>
      <c r="E21" s="40">
        <f t="shared" si="2"/>
        <v>0.70447340612891862</v>
      </c>
      <c r="F21" s="26">
        <v>0</v>
      </c>
      <c r="G21" s="26"/>
      <c r="H21" s="63">
        <v>0</v>
      </c>
      <c r="I21" s="26">
        <f t="shared" si="0"/>
        <v>0</v>
      </c>
      <c r="J21" s="26">
        <f t="shared" si="1"/>
        <v>0</v>
      </c>
    </row>
    <row r="22" spans="1:10" s="31" customFormat="1" x14ac:dyDescent="0.25">
      <c r="A22" s="7">
        <v>13</v>
      </c>
      <c r="B22" s="12" t="s">
        <v>24</v>
      </c>
      <c r="C22" s="39">
        <v>2122</v>
      </c>
      <c r="D22" s="27">
        <v>18</v>
      </c>
      <c r="E22" s="40">
        <f t="shared" si="2"/>
        <v>0.84825636192271436</v>
      </c>
      <c r="F22" s="26">
        <v>0</v>
      </c>
      <c r="G22" s="26"/>
      <c r="H22" s="63">
        <v>0</v>
      </c>
      <c r="I22" s="26">
        <f t="shared" si="0"/>
        <v>0</v>
      </c>
      <c r="J22" s="26">
        <f t="shared" si="1"/>
        <v>0</v>
      </c>
    </row>
    <row r="23" spans="1:10" s="31" customFormat="1" x14ac:dyDescent="0.25">
      <c r="A23" s="82" t="s">
        <v>25</v>
      </c>
      <c r="B23" s="42" t="s">
        <v>26</v>
      </c>
      <c r="C23" s="3">
        <f>SUM(C24:C36)</f>
        <v>23240</v>
      </c>
      <c r="D23" s="3">
        <f>SUM(D24:D36)</f>
        <v>38</v>
      </c>
      <c r="E23" s="4">
        <f>D23/C23*100</f>
        <v>0.16351118760757316</v>
      </c>
      <c r="F23" s="3">
        <f>SUM(F24:F36)</f>
        <v>0</v>
      </c>
      <c r="G23" s="3">
        <v>0</v>
      </c>
      <c r="H23" s="64">
        <v>0</v>
      </c>
      <c r="I23" s="3">
        <f t="shared" si="0"/>
        <v>0</v>
      </c>
      <c r="J23" s="3">
        <f t="shared" si="1"/>
        <v>0</v>
      </c>
    </row>
    <row r="24" spans="1:10" s="31" customFormat="1" x14ac:dyDescent="0.25">
      <c r="A24" s="7">
        <v>1</v>
      </c>
      <c r="B24" s="36" t="s">
        <v>27</v>
      </c>
      <c r="C24" s="43">
        <v>1221</v>
      </c>
      <c r="D24" s="44">
        <v>0</v>
      </c>
      <c r="E24" s="45">
        <f t="shared" ref="E24:E36" si="3">D24/C24*100</f>
        <v>0</v>
      </c>
      <c r="F24" s="26">
        <v>0</v>
      </c>
      <c r="G24" s="26"/>
      <c r="H24" s="27">
        <v>0</v>
      </c>
      <c r="I24" s="26">
        <v>0</v>
      </c>
      <c r="J24" s="26">
        <v>0</v>
      </c>
    </row>
    <row r="25" spans="1:10" s="31" customFormat="1" x14ac:dyDescent="0.25">
      <c r="A25" s="7">
        <v>2</v>
      </c>
      <c r="B25" s="36" t="s">
        <v>28</v>
      </c>
      <c r="C25" s="43">
        <v>2335</v>
      </c>
      <c r="D25" s="44">
        <v>0</v>
      </c>
      <c r="E25" s="45">
        <f t="shared" si="3"/>
        <v>0</v>
      </c>
      <c r="F25" s="26">
        <v>0</v>
      </c>
      <c r="G25" s="26"/>
      <c r="H25" s="27">
        <v>0</v>
      </c>
      <c r="I25" s="26">
        <v>0</v>
      </c>
      <c r="J25" s="26">
        <v>0</v>
      </c>
    </row>
    <row r="26" spans="1:10" s="31" customFormat="1" x14ac:dyDescent="0.25">
      <c r="A26" s="7">
        <v>3</v>
      </c>
      <c r="B26" s="36" t="s">
        <v>29</v>
      </c>
      <c r="C26" s="43">
        <v>967</v>
      </c>
      <c r="D26" s="44">
        <v>2</v>
      </c>
      <c r="E26" s="45">
        <f t="shared" si="3"/>
        <v>0.20682523267838679</v>
      </c>
      <c r="F26" s="26">
        <v>0</v>
      </c>
      <c r="G26" s="26"/>
      <c r="H26" s="27">
        <v>0</v>
      </c>
      <c r="I26" s="26">
        <v>0</v>
      </c>
      <c r="J26" s="26">
        <v>0</v>
      </c>
    </row>
    <row r="27" spans="1:10" s="31" customFormat="1" x14ac:dyDescent="0.25">
      <c r="A27" s="7">
        <v>4</v>
      </c>
      <c r="B27" s="36" t="s">
        <v>30</v>
      </c>
      <c r="C27" s="43">
        <v>3055</v>
      </c>
      <c r="D27" s="44">
        <v>0</v>
      </c>
      <c r="E27" s="45">
        <f t="shared" si="3"/>
        <v>0</v>
      </c>
      <c r="F27" s="26">
        <v>0</v>
      </c>
      <c r="G27" s="26"/>
      <c r="H27" s="27">
        <v>0</v>
      </c>
      <c r="I27" s="26">
        <v>0</v>
      </c>
      <c r="J27" s="26">
        <v>0</v>
      </c>
    </row>
    <row r="28" spans="1:10" s="31" customFormat="1" x14ac:dyDescent="0.25">
      <c r="A28" s="7">
        <v>5</v>
      </c>
      <c r="B28" s="36" t="s">
        <v>31</v>
      </c>
      <c r="C28" s="43">
        <v>1903</v>
      </c>
      <c r="D28" s="44">
        <v>0</v>
      </c>
      <c r="E28" s="45">
        <f t="shared" si="3"/>
        <v>0</v>
      </c>
      <c r="F28" s="26">
        <v>0</v>
      </c>
      <c r="G28" s="26"/>
      <c r="H28" s="27">
        <v>0</v>
      </c>
      <c r="I28" s="26">
        <v>0</v>
      </c>
      <c r="J28" s="26">
        <v>0</v>
      </c>
    </row>
    <row r="29" spans="1:10" s="31" customFormat="1" x14ac:dyDescent="0.25">
      <c r="A29" s="7">
        <v>6</v>
      </c>
      <c r="B29" s="36" t="s">
        <v>32</v>
      </c>
      <c r="C29" s="43">
        <v>2982</v>
      </c>
      <c r="D29" s="44">
        <v>1</v>
      </c>
      <c r="E29" s="45">
        <f t="shared" si="3"/>
        <v>3.35345405767941E-2</v>
      </c>
      <c r="F29" s="26">
        <v>0</v>
      </c>
      <c r="G29" s="26"/>
      <c r="H29" s="27">
        <v>0</v>
      </c>
      <c r="I29" s="26">
        <v>0</v>
      </c>
      <c r="J29" s="26">
        <v>0</v>
      </c>
    </row>
    <row r="30" spans="1:10" s="31" customFormat="1" x14ac:dyDescent="0.25">
      <c r="A30" s="7">
        <v>7</v>
      </c>
      <c r="B30" s="36" t="s">
        <v>33</v>
      </c>
      <c r="C30" s="43">
        <v>1420</v>
      </c>
      <c r="D30" s="44">
        <v>6</v>
      </c>
      <c r="E30" s="45">
        <f t="shared" si="3"/>
        <v>0.42253521126760557</v>
      </c>
      <c r="F30" s="26">
        <v>0</v>
      </c>
      <c r="G30" s="26"/>
      <c r="H30" s="27">
        <v>0</v>
      </c>
      <c r="I30" s="26">
        <v>0</v>
      </c>
      <c r="J30" s="26">
        <v>0</v>
      </c>
    </row>
    <row r="31" spans="1:10" s="31" customFormat="1" x14ac:dyDescent="0.25">
      <c r="A31" s="7">
        <v>8</v>
      </c>
      <c r="B31" s="36" t="s">
        <v>34</v>
      </c>
      <c r="C31" s="43">
        <v>1371</v>
      </c>
      <c r="D31" s="44">
        <v>4</v>
      </c>
      <c r="E31" s="45">
        <f t="shared" si="3"/>
        <v>0.29175784099197666</v>
      </c>
      <c r="F31" s="26">
        <v>0</v>
      </c>
      <c r="G31" s="26"/>
      <c r="H31" s="27">
        <v>0</v>
      </c>
      <c r="I31" s="26">
        <v>0</v>
      </c>
      <c r="J31" s="26">
        <v>0</v>
      </c>
    </row>
    <row r="32" spans="1:10" s="31" customFormat="1" x14ac:dyDescent="0.25">
      <c r="A32" s="7">
        <v>9</v>
      </c>
      <c r="B32" s="36" t="s">
        <v>35</v>
      </c>
      <c r="C32" s="43">
        <v>1564</v>
      </c>
      <c r="D32" s="44">
        <v>0</v>
      </c>
      <c r="E32" s="45">
        <f t="shared" si="3"/>
        <v>0</v>
      </c>
      <c r="F32" s="26">
        <v>0</v>
      </c>
      <c r="G32" s="26"/>
      <c r="H32" s="27">
        <v>0</v>
      </c>
      <c r="I32" s="26">
        <v>0</v>
      </c>
      <c r="J32" s="26">
        <v>0</v>
      </c>
    </row>
    <row r="33" spans="1:10" s="31" customFormat="1" x14ac:dyDescent="0.25">
      <c r="A33" s="7">
        <v>10</v>
      </c>
      <c r="B33" s="36" t="s">
        <v>36</v>
      </c>
      <c r="C33" s="43">
        <v>2423</v>
      </c>
      <c r="D33" s="44">
        <v>2</v>
      </c>
      <c r="E33" s="45">
        <f t="shared" si="3"/>
        <v>8.2542302930251762E-2</v>
      </c>
      <c r="F33" s="26">
        <v>0</v>
      </c>
      <c r="G33" s="26"/>
      <c r="H33" s="27">
        <v>0</v>
      </c>
      <c r="I33" s="26">
        <v>0</v>
      </c>
      <c r="J33" s="26">
        <v>0</v>
      </c>
    </row>
    <row r="34" spans="1:10" s="31" customFormat="1" x14ac:dyDescent="0.25">
      <c r="A34" s="7">
        <v>11</v>
      </c>
      <c r="B34" s="36" t="s">
        <v>37</v>
      </c>
      <c r="C34" s="43">
        <v>2278</v>
      </c>
      <c r="D34" s="44">
        <v>9</v>
      </c>
      <c r="E34" s="45">
        <f t="shared" si="3"/>
        <v>0.39508340649692714</v>
      </c>
      <c r="F34" s="26">
        <v>0</v>
      </c>
      <c r="G34" s="26"/>
      <c r="H34" s="27">
        <v>0</v>
      </c>
      <c r="I34" s="26">
        <v>0</v>
      </c>
      <c r="J34" s="26">
        <v>0</v>
      </c>
    </row>
    <row r="35" spans="1:10" s="31" customFormat="1" x14ac:dyDescent="0.25">
      <c r="A35" s="7">
        <v>12</v>
      </c>
      <c r="B35" s="36" t="s">
        <v>38</v>
      </c>
      <c r="C35" s="43">
        <v>1112</v>
      </c>
      <c r="D35" s="44">
        <v>14</v>
      </c>
      <c r="E35" s="45">
        <f t="shared" si="3"/>
        <v>1.2589928057553956</v>
      </c>
      <c r="F35" s="26">
        <v>0</v>
      </c>
      <c r="G35" s="26"/>
      <c r="H35" s="27">
        <v>0</v>
      </c>
      <c r="I35" s="26">
        <v>0</v>
      </c>
      <c r="J35" s="26">
        <v>0</v>
      </c>
    </row>
    <row r="36" spans="1:10" s="31" customFormat="1" x14ac:dyDescent="0.25">
      <c r="A36" s="7">
        <v>13</v>
      </c>
      <c r="B36" s="36" t="s">
        <v>39</v>
      </c>
      <c r="C36" s="43">
        <v>609</v>
      </c>
      <c r="D36" s="44">
        <v>0</v>
      </c>
      <c r="E36" s="45">
        <f t="shared" si="3"/>
        <v>0</v>
      </c>
      <c r="F36" s="26">
        <v>0</v>
      </c>
      <c r="G36" s="26"/>
      <c r="H36" s="27">
        <v>0</v>
      </c>
      <c r="I36" s="26">
        <v>0</v>
      </c>
      <c r="J36" s="26">
        <v>0</v>
      </c>
    </row>
    <row r="37" spans="1:10" s="31" customFormat="1" x14ac:dyDescent="0.25">
      <c r="A37" s="82" t="s">
        <v>40</v>
      </c>
      <c r="B37" s="38" t="s">
        <v>41</v>
      </c>
      <c r="C37" s="3">
        <f>SUM(C38:C55)</f>
        <v>42184</v>
      </c>
      <c r="D37" s="3">
        <f>SUM(D38:D55)</f>
        <v>1129</v>
      </c>
      <c r="E37" s="4">
        <f>D37/C37*100</f>
        <v>2.6763701877489097</v>
      </c>
      <c r="F37" s="3">
        <f>SUM(F38:F55)</f>
        <v>20</v>
      </c>
      <c r="G37" s="3">
        <v>200</v>
      </c>
      <c r="H37" s="62">
        <f>SUM(H38:H55)</f>
        <v>209.5</v>
      </c>
      <c r="I37" s="3">
        <f t="shared" ref="I37:I100" si="4">F37-G37</f>
        <v>-180</v>
      </c>
      <c r="J37" s="3">
        <f t="shared" ref="J37:J100" si="5">F37-H37</f>
        <v>-189.5</v>
      </c>
    </row>
    <row r="38" spans="1:10" s="31" customFormat="1" x14ac:dyDescent="0.25">
      <c r="A38" s="7">
        <v>1</v>
      </c>
      <c r="B38" s="36" t="s">
        <v>42</v>
      </c>
      <c r="C38" s="39">
        <v>4942</v>
      </c>
      <c r="D38" s="39">
        <v>29</v>
      </c>
      <c r="E38" s="45">
        <f t="shared" ref="E38:E55" si="6">D38/C38*100</f>
        <v>0.58680696074463778</v>
      </c>
      <c r="F38" s="7">
        <v>1</v>
      </c>
      <c r="G38" s="26"/>
      <c r="H38" s="66">
        <v>10</v>
      </c>
      <c r="I38" s="26">
        <f t="shared" si="4"/>
        <v>1</v>
      </c>
      <c r="J38" s="26">
        <f t="shared" si="5"/>
        <v>-9</v>
      </c>
    </row>
    <row r="39" spans="1:10" s="31" customFormat="1" x14ac:dyDescent="0.25">
      <c r="A39" s="7">
        <v>2</v>
      </c>
      <c r="B39" s="36" t="s">
        <v>43</v>
      </c>
      <c r="C39" s="39">
        <v>1101</v>
      </c>
      <c r="D39" s="39">
        <v>110</v>
      </c>
      <c r="E39" s="45">
        <f t="shared" si="6"/>
        <v>9.9909173478655777</v>
      </c>
      <c r="F39" s="7">
        <v>1</v>
      </c>
      <c r="G39" s="26"/>
      <c r="H39" s="66">
        <v>40</v>
      </c>
      <c r="I39" s="26">
        <f t="shared" si="4"/>
        <v>1</v>
      </c>
      <c r="J39" s="26">
        <f t="shared" si="5"/>
        <v>-39</v>
      </c>
    </row>
    <row r="40" spans="1:10" s="31" customFormat="1" x14ac:dyDescent="0.25">
      <c r="A40" s="7">
        <v>3</v>
      </c>
      <c r="B40" s="36" t="s">
        <v>44</v>
      </c>
      <c r="C40" s="39">
        <v>2329</v>
      </c>
      <c r="D40" s="39">
        <v>38</v>
      </c>
      <c r="E40" s="45">
        <f t="shared" si="6"/>
        <v>1.6316015457277802</v>
      </c>
      <c r="F40" s="39">
        <v>0</v>
      </c>
      <c r="G40" s="26"/>
      <c r="H40" s="66">
        <v>4</v>
      </c>
      <c r="I40" s="26">
        <f t="shared" si="4"/>
        <v>0</v>
      </c>
      <c r="J40" s="26">
        <f t="shared" si="5"/>
        <v>-4</v>
      </c>
    </row>
    <row r="41" spans="1:10" s="31" customFormat="1" x14ac:dyDescent="0.25">
      <c r="A41" s="7">
        <v>4</v>
      </c>
      <c r="B41" s="36" t="s">
        <v>45</v>
      </c>
      <c r="C41" s="39">
        <v>1919</v>
      </c>
      <c r="D41" s="39">
        <v>37</v>
      </c>
      <c r="E41" s="45">
        <f t="shared" si="6"/>
        <v>1.9280875455966648</v>
      </c>
      <c r="F41" s="7">
        <v>1</v>
      </c>
      <c r="G41" s="26"/>
      <c r="H41" s="66">
        <v>7</v>
      </c>
      <c r="I41" s="26">
        <f t="shared" si="4"/>
        <v>1</v>
      </c>
      <c r="J41" s="26">
        <f t="shared" si="5"/>
        <v>-6</v>
      </c>
    </row>
    <row r="42" spans="1:10" s="31" customFormat="1" x14ac:dyDescent="0.25">
      <c r="A42" s="7">
        <v>5</v>
      </c>
      <c r="B42" s="36" t="s">
        <v>46</v>
      </c>
      <c r="C42" s="39">
        <v>2931</v>
      </c>
      <c r="D42" s="39">
        <v>24</v>
      </c>
      <c r="E42" s="45">
        <f t="shared" si="6"/>
        <v>0.81883316274309115</v>
      </c>
      <c r="F42" s="7">
        <v>0</v>
      </c>
      <c r="G42" s="26"/>
      <c r="H42" s="66">
        <v>1.5</v>
      </c>
      <c r="I42" s="26">
        <f t="shared" si="4"/>
        <v>0</v>
      </c>
      <c r="J42" s="26">
        <f t="shared" si="5"/>
        <v>-1.5</v>
      </c>
    </row>
    <row r="43" spans="1:10" s="31" customFormat="1" x14ac:dyDescent="0.25">
      <c r="A43" s="7">
        <v>6</v>
      </c>
      <c r="B43" s="36" t="s">
        <v>47</v>
      </c>
      <c r="C43" s="39">
        <v>3050</v>
      </c>
      <c r="D43" s="39">
        <v>64</v>
      </c>
      <c r="E43" s="45">
        <f t="shared" si="6"/>
        <v>2.098360655737705</v>
      </c>
      <c r="F43" s="7">
        <v>9</v>
      </c>
      <c r="G43" s="26"/>
      <c r="H43" s="66">
        <v>15</v>
      </c>
      <c r="I43" s="26">
        <f t="shared" si="4"/>
        <v>9</v>
      </c>
      <c r="J43" s="26">
        <f t="shared" si="5"/>
        <v>-6</v>
      </c>
    </row>
    <row r="44" spans="1:10" s="31" customFormat="1" x14ac:dyDescent="0.25">
      <c r="A44" s="7">
        <v>7</v>
      </c>
      <c r="B44" s="36" t="s">
        <v>48</v>
      </c>
      <c r="C44" s="39">
        <v>3038</v>
      </c>
      <c r="D44" s="39">
        <v>39</v>
      </c>
      <c r="E44" s="45">
        <f t="shared" si="6"/>
        <v>1.2837393021724819</v>
      </c>
      <c r="F44" s="49">
        <v>0</v>
      </c>
      <c r="G44" s="26"/>
      <c r="H44" s="66">
        <v>0</v>
      </c>
      <c r="I44" s="26">
        <f t="shared" si="4"/>
        <v>0</v>
      </c>
      <c r="J44" s="26">
        <f t="shared" si="5"/>
        <v>0</v>
      </c>
    </row>
    <row r="45" spans="1:10" s="31" customFormat="1" x14ac:dyDescent="0.25">
      <c r="A45" s="7">
        <v>8</v>
      </c>
      <c r="B45" s="36" t="s">
        <v>54</v>
      </c>
      <c r="C45" s="39">
        <v>1996</v>
      </c>
      <c r="D45" s="39">
        <v>52</v>
      </c>
      <c r="E45" s="45">
        <f t="shared" si="6"/>
        <v>2.6052104208416833</v>
      </c>
      <c r="F45" s="49">
        <v>1</v>
      </c>
      <c r="G45" s="26"/>
      <c r="H45" s="66">
        <v>3</v>
      </c>
      <c r="I45" s="26">
        <f t="shared" si="4"/>
        <v>1</v>
      </c>
      <c r="J45" s="26">
        <f t="shared" si="5"/>
        <v>-2</v>
      </c>
    </row>
    <row r="46" spans="1:10" s="31" customFormat="1" x14ac:dyDescent="0.25">
      <c r="A46" s="7">
        <v>9</v>
      </c>
      <c r="B46" s="36" t="s">
        <v>55</v>
      </c>
      <c r="C46" s="39">
        <v>2116</v>
      </c>
      <c r="D46" s="39">
        <v>36</v>
      </c>
      <c r="E46" s="45">
        <f t="shared" si="6"/>
        <v>1.7013232514177694</v>
      </c>
      <c r="F46" s="7">
        <v>2</v>
      </c>
      <c r="G46" s="26"/>
      <c r="H46" s="66">
        <v>1.5</v>
      </c>
      <c r="I46" s="26">
        <f t="shared" si="4"/>
        <v>2</v>
      </c>
      <c r="J46" s="26">
        <f t="shared" si="5"/>
        <v>0.5</v>
      </c>
    </row>
    <row r="47" spans="1:10" s="31" customFormat="1" x14ac:dyDescent="0.25">
      <c r="A47" s="7">
        <v>10</v>
      </c>
      <c r="B47" s="36" t="s">
        <v>57</v>
      </c>
      <c r="C47" s="39">
        <v>2276</v>
      </c>
      <c r="D47" s="39">
        <v>43</v>
      </c>
      <c r="E47" s="45">
        <f t="shared" si="6"/>
        <v>1.8892794376098416</v>
      </c>
      <c r="F47" s="39">
        <v>0</v>
      </c>
      <c r="G47" s="26"/>
      <c r="H47" s="66">
        <v>2</v>
      </c>
      <c r="I47" s="26">
        <f t="shared" si="4"/>
        <v>0</v>
      </c>
      <c r="J47" s="26">
        <f t="shared" si="5"/>
        <v>-2</v>
      </c>
    </row>
    <row r="48" spans="1:10" s="31" customFormat="1" x14ac:dyDescent="0.25">
      <c r="A48" s="7">
        <v>11</v>
      </c>
      <c r="B48" s="36" t="s">
        <v>56</v>
      </c>
      <c r="C48" s="39">
        <v>2036</v>
      </c>
      <c r="D48" s="39">
        <v>28</v>
      </c>
      <c r="E48" s="45">
        <f t="shared" si="6"/>
        <v>1.37524557956778</v>
      </c>
      <c r="F48" s="7">
        <v>0</v>
      </c>
      <c r="G48" s="26"/>
      <c r="H48" s="66">
        <v>3</v>
      </c>
      <c r="I48" s="26">
        <f t="shared" si="4"/>
        <v>0</v>
      </c>
      <c r="J48" s="26">
        <f t="shared" si="5"/>
        <v>-3</v>
      </c>
    </row>
    <row r="49" spans="1:10" s="31" customFormat="1" x14ac:dyDescent="0.25">
      <c r="A49" s="7">
        <v>12</v>
      </c>
      <c r="B49" s="36" t="s">
        <v>51</v>
      </c>
      <c r="C49" s="39">
        <v>1268</v>
      </c>
      <c r="D49" s="39">
        <v>100</v>
      </c>
      <c r="E49" s="45">
        <f t="shared" si="6"/>
        <v>7.8864353312302837</v>
      </c>
      <c r="F49" s="7">
        <v>0</v>
      </c>
      <c r="G49" s="26"/>
      <c r="H49" s="66">
        <v>12</v>
      </c>
      <c r="I49" s="26">
        <f t="shared" si="4"/>
        <v>0</v>
      </c>
      <c r="J49" s="26">
        <f t="shared" si="5"/>
        <v>-12</v>
      </c>
    </row>
    <row r="50" spans="1:10" s="31" customFormat="1" x14ac:dyDescent="0.25">
      <c r="A50" s="7">
        <v>13</v>
      </c>
      <c r="B50" s="36" t="s">
        <v>52</v>
      </c>
      <c r="C50" s="39">
        <v>1557</v>
      </c>
      <c r="D50" s="39">
        <v>198</v>
      </c>
      <c r="E50" s="45">
        <f t="shared" si="6"/>
        <v>12.716763005780345</v>
      </c>
      <c r="F50" s="7">
        <v>1</v>
      </c>
      <c r="G50" s="26"/>
      <c r="H50" s="66">
        <v>55</v>
      </c>
      <c r="I50" s="26">
        <f t="shared" si="4"/>
        <v>1</v>
      </c>
      <c r="J50" s="26">
        <f t="shared" si="5"/>
        <v>-54</v>
      </c>
    </row>
    <row r="51" spans="1:10" s="31" customFormat="1" x14ac:dyDescent="0.25">
      <c r="A51" s="7">
        <v>14</v>
      </c>
      <c r="B51" s="36" t="s">
        <v>53</v>
      </c>
      <c r="C51" s="39">
        <v>1675</v>
      </c>
      <c r="D51" s="39">
        <v>203</v>
      </c>
      <c r="E51" s="45">
        <f t="shared" si="6"/>
        <v>12.119402985074627</v>
      </c>
      <c r="F51" s="7">
        <v>3</v>
      </c>
      <c r="G51" s="26"/>
      <c r="H51" s="66">
        <v>45</v>
      </c>
      <c r="I51" s="26">
        <f t="shared" si="4"/>
        <v>3</v>
      </c>
      <c r="J51" s="26">
        <f t="shared" si="5"/>
        <v>-42</v>
      </c>
    </row>
    <row r="52" spans="1:10" s="31" customFormat="1" x14ac:dyDescent="0.25">
      <c r="A52" s="7">
        <v>15</v>
      </c>
      <c r="B52" s="36" t="s">
        <v>49</v>
      </c>
      <c r="C52" s="39">
        <v>3259</v>
      </c>
      <c r="D52" s="39">
        <v>38</v>
      </c>
      <c r="E52" s="45">
        <f t="shared" si="6"/>
        <v>1.1660018410555384</v>
      </c>
      <c r="F52" s="49">
        <v>0</v>
      </c>
      <c r="G52" s="26"/>
      <c r="H52" s="66">
        <v>7</v>
      </c>
      <c r="I52" s="26">
        <f t="shared" si="4"/>
        <v>0</v>
      </c>
      <c r="J52" s="26">
        <f t="shared" si="5"/>
        <v>-7</v>
      </c>
    </row>
    <row r="53" spans="1:10" s="31" customFormat="1" x14ac:dyDescent="0.25">
      <c r="A53" s="7">
        <v>16</v>
      </c>
      <c r="B53" s="36" t="s">
        <v>50</v>
      </c>
      <c r="C53" s="39">
        <v>2759</v>
      </c>
      <c r="D53" s="39">
        <v>8</v>
      </c>
      <c r="E53" s="45">
        <f t="shared" si="6"/>
        <v>0.28996013048205871</v>
      </c>
      <c r="F53" s="49">
        <v>0</v>
      </c>
      <c r="G53" s="26"/>
      <c r="H53" s="66">
        <v>0</v>
      </c>
      <c r="I53" s="26">
        <f t="shared" si="4"/>
        <v>0</v>
      </c>
      <c r="J53" s="26">
        <f t="shared" si="5"/>
        <v>0</v>
      </c>
    </row>
    <row r="54" spans="1:10" s="31" customFormat="1" x14ac:dyDescent="0.25">
      <c r="A54" s="7">
        <v>17</v>
      </c>
      <c r="B54" s="36" t="s">
        <v>261</v>
      </c>
      <c r="C54" s="39">
        <v>1776</v>
      </c>
      <c r="D54" s="39">
        <v>34</v>
      </c>
      <c r="E54" s="45">
        <f t="shared" si="6"/>
        <v>1.9144144144144142</v>
      </c>
      <c r="F54" s="7">
        <v>1</v>
      </c>
      <c r="G54" s="26"/>
      <c r="H54" s="66">
        <v>1.5</v>
      </c>
      <c r="I54" s="26">
        <f t="shared" si="4"/>
        <v>1</v>
      </c>
      <c r="J54" s="26">
        <f t="shared" si="5"/>
        <v>-0.5</v>
      </c>
    </row>
    <row r="55" spans="1:10" s="31" customFormat="1" x14ac:dyDescent="0.25">
      <c r="A55" s="7">
        <v>18</v>
      </c>
      <c r="B55" s="36" t="s">
        <v>58</v>
      </c>
      <c r="C55" s="39">
        <v>2156</v>
      </c>
      <c r="D55" s="39">
        <v>48</v>
      </c>
      <c r="E55" s="45">
        <f t="shared" si="6"/>
        <v>2.2263450834879404</v>
      </c>
      <c r="F55" s="49">
        <v>0</v>
      </c>
      <c r="G55" s="26"/>
      <c r="H55" s="66">
        <v>2</v>
      </c>
      <c r="I55" s="26">
        <f t="shared" si="4"/>
        <v>0</v>
      </c>
      <c r="J55" s="26">
        <f t="shared" si="5"/>
        <v>-2</v>
      </c>
    </row>
    <row r="56" spans="1:10" s="31" customFormat="1" x14ac:dyDescent="0.25">
      <c r="A56" s="82" t="s">
        <v>59</v>
      </c>
      <c r="B56" s="38" t="s">
        <v>60</v>
      </c>
      <c r="C56" s="3">
        <f>SUM(C57:C76)</f>
        <v>58029</v>
      </c>
      <c r="D56" s="3">
        <f>SUM(D57:D76)</f>
        <v>621</v>
      </c>
      <c r="E56" s="4">
        <f t="shared" ref="E56:E101" si="7">D56/C56*100</f>
        <v>1.070154577883472</v>
      </c>
      <c r="F56" s="3">
        <f>SUM(F57:F76)</f>
        <v>13</v>
      </c>
      <c r="G56" s="3">
        <v>21</v>
      </c>
      <c r="H56" s="29">
        <f>SUM(H57:H76)</f>
        <v>32</v>
      </c>
      <c r="I56" s="3">
        <f t="shared" si="4"/>
        <v>-8</v>
      </c>
      <c r="J56" s="3">
        <f t="shared" si="5"/>
        <v>-19</v>
      </c>
    </row>
    <row r="57" spans="1:10" s="31" customFormat="1" x14ac:dyDescent="0.25">
      <c r="A57" s="7">
        <v>1</v>
      </c>
      <c r="B57" s="36" t="s">
        <v>262</v>
      </c>
      <c r="C57" s="46">
        <v>2546</v>
      </c>
      <c r="D57" s="47">
        <v>4</v>
      </c>
      <c r="E57" s="48">
        <f>D57/C57*100</f>
        <v>0.15710919088766695</v>
      </c>
      <c r="F57" s="26">
        <v>0</v>
      </c>
      <c r="G57" s="26"/>
      <c r="H57" s="63">
        <v>0</v>
      </c>
      <c r="I57" s="26">
        <f t="shared" si="4"/>
        <v>0</v>
      </c>
      <c r="J57" s="26">
        <f t="shared" si="5"/>
        <v>0</v>
      </c>
    </row>
    <row r="58" spans="1:10" s="31" customFormat="1" x14ac:dyDescent="0.25">
      <c r="A58" s="7">
        <v>2</v>
      </c>
      <c r="B58" s="36" t="s">
        <v>65</v>
      </c>
      <c r="C58" s="46">
        <v>3160</v>
      </c>
      <c r="D58" s="47">
        <v>30</v>
      </c>
      <c r="E58" s="48">
        <f t="shared" ref="E58:E76" si="8">D58/C58*100</f>
        <v>0.949367088607595</v>
      </c>
      <c r="F58" s="26">
        <v>0</v>
      </c>
      <c r="G58" s="26"/>
      <c r="H58" s="63">
        <v>0</v>
      </c>
      <c r="I58" s="26">
        <f t="shared" si="4"/>
        <v>0</v>
      </c>
      <c r="J58" s="26">
        <f t="shared" si="5"/>
        <v>0</v>
      </c>
    </row>
    <row r="59" spans="1:10" s="31" customFormat="1" x14ac:dyDescent="0.25">
      <c r="A59" s="7">
        <v>3</v>
      </c>
      <c r="B59" s="36" t="s">
        <v>61</v>
      </c>
      <c r="C59" s="46">
        <v>3911</v>
      </c>
      <c r="D59" s="47">
        <v>59</v>
      </c>
      <c r="E59" s="48">
        <f t="shared" si="8"/>
        <v>1.5085655842495524</v>
      </c>
      <c r="F59" s="26">
        <v>0</v>
      </c>
      <c r="G59" s="26"/>
      <c r="H59" s="63">
        <v>3</v>
      </c>
      <c r="I59" s="26">
        <f t="shared" si="4"/>
        <v>0</v>
      </c>
      <c r="J59" s="26">
        <f t="shared" si="5"/>
        <v>-3</v>
      </c>
    </row>
    <row r="60" spans="1:10" s="31" customFormat="1" x14ac:dyDescent="0.25">
      <c r="A60" s="7">
        <v>4</v>
      </c>
      <c r="B60" s="36" t="s">
        <v>76</v>
      </c>
      <c r="C60" s="46">
        <v>3464</v>
      </c>
      <c r="D60" s="47">
        <v>60</v>
      </c>
      <c r="E60" s="48">
        <f t="shared" si="8"/>
        <v>1.7321016166281753</v>
      </c>
      <c r="F60" s="26">
        <v>1</v>
      </c>
      <c r="G60" s="26"/>
      <c r="H60" s="63">
        <v>2</v>
      </c>
      <c r="I60" s="26">
        <f t="shared" si="4"/>
        <v>1</v>
      </c>
      <c r="J60" s="26">
        <f t="shared" si="5"/>
        <v>-1</v>
      </c>
    </row>
    <row r="61" spans="1:10" s="31" customFormat="1" x14ac:dyDescent="0.25">
      <c r="A61" s="7">
        <v>5</v>
      </c>
      <c r="B61" s="36" t="s">
        <v>73</v>
      </c>
      <c r="C61" s="46">
        <v>3608</v>
      </c>
      <c r="D61" s="47">
        <v>49</v>
      </c>
      <c r="E61" s="48">
        <f t="shared" si="8"/>
        <v>1.3580931263858091</v>
      </c>
      <c r="F61" s="26">
        <v>2</v>
      </c>
      <c r="G61" s="26"/>
      <c r="H61" s="63">
        <v>6</v>
      </c>
      <c r="I61" s="26">
        <f t="shared" si="4"/>
        <v>2</v>
      </c>
      <c r="J61" s="26">
        <f t="shared" si="5"/>
        <v>-4</v>
      </c>
    </row>
    <row r="62" spans="1:10" s="31" customFormat="1" x14ac:dyDescent="0.25">
      <c r="A62" s="7">
        <v>6</v>
      </c>
      <c r="B62" s="36" t="s">
        <v>64</v>
      </c>
      <c r="C62" s="46">
        <v>3527</v>
      </c>
      <c r="D62" s="47">
        <v>42</v>
      </c>
      <c r="E62" s="48">
        <f t="shared" si="8"/>
        <v>1.1908137227105189</v>
      </c>
      <c r="F62" s="26">
        <v>0</v>
      </c>
      <c r="G62" s="26"/>
      <c r="H62" s="78">
        <v>6</v>
      </c>
      <c r="I62" s="26">
        <f t="shared" si="4"/>
        <v>0</v>
      </c>
      <c r="J62" s="26">
        <f t="shared" si="5"/>
        <v>-6</v>
      </c>
    </row>
    <row r="63" spans="1:10" s="31" customFormat="1" x14ac:dyDescent="0.25">
      <c r="A63" s="7">
        <v>7</v>
      </c>
      <c r="B63" s="36" t="s">
        <v>74</v>
      </c>
      <c r="C63" s="46">
        <v>2131</v>
      </c>
      <c r="D63" s="47">
        <v>27</v>
      </c>
      <c r="E63" s="48">
        <f t="shared" si="8"/>
        <v>1.2670107930549039</v>
      </c>
      <c r="F63" s="26">
        <v>0</v>
      </c>
      <c r="G63" s="26"/>
      <c r="H63" s="63">
        <v>0</v>
      </c>
      <c r="I63" s="26">
        <f t="shared" si="4"/>
        <v>0</v>
      </c>
      <c r="J63" s="26">
        <f t="shared" si="5"/>
        <v>0</v>
      </c>
    </row>
    <row r="64" spans="1:10" s="31" customFormat="1" x14ac:dyDescent="0.25">
      <c r="A64" s="7">
        <v>8</v>
      </c>
      <c r="B64" s="36" t="s">
        <v>63</v>
      </c>
      <c r="C64" s="46">
        <v>3850</v>
      </c>
      <c r="D64" s="47">
        <v>68</v>
      </c>
      <c r="E64" s="48">
        <f t="shared" si="8"/>
        <v>1.7662337662337664</v>
      </c>
      <c r="F64" s="26">
        <v>0</v>
      </c>
      <c r="G64" s="26"/>
      <c r="H64" s="78">
        <v>3</v>
      </c>
      <c r="I64" s="26">
        <f t="shared" si="4"/>
        <v>0</v>
      </c>
      <c r="J64" s="26">
        <f t="shared" si="5"/>
        <v>-3</v>
      </c>
    </row>
    <row r="65" spans="1:10" s="31" customFormat="1" x14ac:dyDescent="0.25">
      <c r="A65" s="7">
        <v>9</v>
      </c>
      <c r="B65" s="36" t="s">
        <v>78</v>
      </c>
      <c r="C65" s="46">
        <v>1930</v>
      </c>
      <c r="D65" s="47">
        <v>26</v>
      </c>
      <c r="E65" s="48">
        <f t="shared" si="8"/>
        <v>1.3471502590673576</v>
      </c>
      <c r="F65" s="26">
        <v>0</v>
      </c>
      <c r="G65" s="26"/>
      <c r="H65" s="63">
        <v>0</v>
      </c>
      <c r="I65" s="26">
        <f t="shared" si="4"/>
        <v>0</v>
      </c>
      <c r="J65" s="26">
        <f t="shared" si="5"/>
        <v>0</v>
      </c>
    </row>
    <row r="66" spans="1:10" s="31" customFormat="1" x14ac:dyDescent="0.25">
      <c r="A66" s="7">
        <v>10</v>
      </c>
      <c r="B66" s="36" t="s">
        <v>72</v>
      </c>
      <c r="C66" s="46">
        <v>2057</v>
      </c>
      <c r="D66" s="47">
        <v>16</v>
      </c>
      <c r="E66" s="48">
        <f t="shared" si="8"/>
        <v>0.77783179387457457</v>
      </c>
      <c r="F66" s="26">
        <v>0</v>
      </c>
      <c r="G66" s="26"/>
      <c r="H66" s="63">
        <v>0</v>
      </c>
      <c r="I66" s="26">
        <f t="shared" si="4"/>
        <v>0</v>
      </c>
      <c r="J66" s="26">
        <f t="shared" si="5"/>
        <v>0</v>
      </c>
    </row>
    <row r="67" spans="1:10" s="31" customFormat="1" x14ac:dyDescent="0.25">
      <c r="A67" s="7">
        <v>11</v>
      </c>
      <c r="B67" s="36" t="s">
        <v>77</v>
      </c>
      <c r="C67" s="46">
        <v>1780</v>
      </c>
      <c r="D67" s="47">
        <v>23</v>
      </c>
      <c r="E67" s="48">
        <f t="shared" si="8"/>
        <v>1.292134831460674</v>
      </c>
      <c r="F67" s="26">
        <v>0</v>
      </c>
      <c r="G67" s="26"/>
      <c r="H67" s="63">
        <v>0</v>
      </c>
      <c r="I67" s="26">
        <f t="shared" si="4"/>
        <v>0</v>
      </c>
      <c r="J67" s="26">
        <f t="shared" si="5"/>
        <v>0</v>
      </c>
    </row>
    <row r="68" spans="1:10" s="31" customFormat="1" x14ac:dyDescent="0.25">
      <c r="A68" s="7">
        <v>12</v>
      </c>
      <c r="B68" s="36" t="s">
        <v>68</v>
      </c>
      <c r="C68" s="46">
        <v>5074</v>
      </c>
      <c r="D68" s="47">
        <v>0</v>
      </c>
      <c r="E68" s="48">
        <f t="shared" si="8"/>
        <v>0</v>
      </c>
      <c r="F68" s="26">
        <v>0</v>
      </c>
      <c r="G68" s="26"/>
      <c r="H68" s="63">
        <v>0</v>
      </c>
      <c r="I68" s="26">
        <f t="shared" si="4"/>
        <v>0</v>
      </c>
      <c r="J68" s="26">
        <f t="shared" si="5"/>
        <v>0</v>
      </c>
    </row>
    <row r="69" spans="1:10" s="31" customFormat="1" x14ac:dyDescent="0.25">
      <c r="A69" s="7">
        <v>13</v>
      </c>
      <c r="B69" s="36" t="s">
        <v>75</v>
      </c>
      <c r="C69" s="46">
        <v>1725</v>
      </c>
      <c r="D69" s="47">
        <v>10</v>
      </c>
      <c r="E69" s="48">
        <f t="shared" si="8"/>
        <v>0.57971014492753625</v>
      </c>
      <c r="F69" s="26">
        <v>0</v>
      </c>
      <c r="G69" s="26"/>
      <c r="H69" s="63">
        <v>0</v>
      </c>
      <c r="I69" s="26">
        <f t="shared" si="4"/>
        <v>0</v>
      </c>
      <c r="J69" s="26">
        <f t="shared" si="5"/>
        <v>0</v>
      </c>
    </row>
    <row r="70" spans="1:10" s="31" customFormat="1" x14ac:dyDescent="0.25">
      <c r="A70" s="7">
        <v>14</v>
      </c>
      <c r="B70" s="36" t="s">
        <v>67</v>
      </c>
      <c r="C70" s="46">
        <v>2438</v>
      </c>
      <c r="D70" s="47">
        <v>28</v>
      </c>
      <c r="E70" s="48">
        <f t="shared" si="8"/>
        <v>1.1484823625922889</v>
      </c>
      <c r="F70" s="26">
        <v>1</v>
      </c>
      <c r="G70" s="26"/>
      <c r="H70" s="63">
        <v>3</v>
      </c>
      <c r="I70" s="26">
        <f t="shared" si="4"/>
        <v>1</v>
      </c>
      <c r="J70" s="26">
        <f t="shared" si="5"/>
        <v>-2</v>
      </c>
    </row>
    <row r="71" spans="1:10" s="31" customFormat="1" x14ac:dyDescent="0.25">
      <c r="A71" s="7">
        <v>15</v>
      </c>
      <c r="B71" s="36" t="s">
        <v>66</v>
      </c>
      <c r="C71" s="46">
        <v>2403</v>
      </c>
      <c r="D71" s="47">
        <v>18</v>
      </c>
      <c r="E71" s="48">
        <f t="shared" si="8"/>
        <v>0.74906367041198507</v>
      </c>
      <c r="F71" s="26">
        <v>0</v>
      </c>
      <c r="G71" s="26"/>
      <c r="H71" s="63">
        <v>0</v>
      </c>
      <c r="I71" s="26">
        <f t="shared" si="4"/>
        <v>0</v>
      </c>
      <c r="J71" s="26">
        <f t="shared" si="5"/>
        <v>0</v>
      </c>
    </row>
    <row r="72" spans="1:10" s="31" customFormat="1" x14ac:dyDescent="0.25">
      <c r="A72" s="7">
        <v>16</v>
      </c>
      <c r="B72" s="36" t="s">
        <v>62</v>
      </c>
      <c r="C72" s="46">
        <v>4090</v>
      </c>
      <c r="D72" s="47">
        <v>37</v>
      </c>
      <c r="E72" s="48">
        <f t="shared" si="8"/>
        <v>0.90464547677261609</v>
      </c>
      <c r="F72" s="26">
        <v>8</v>
      </c>
      <c r="G72" s="26"/>
      <c r="H72" s="63">
        <v>9</v>
      </c>
      <c r="I72" s="26">
        <f t="shared" si="4"/>
        <v>8</v>
      </c>
      <c r="J72" s="26">
        <f t="shared" si="5"/>
        <v>-1</v>
      </c>
    </row>
    <row r="73" spans="1:10" s="31" customFormat="1" x14ac:dyDescent="0.25">
      <c r="A73" s="7">
        <v>17</v>
      </c>
      <c r="B73" s="36" t="s">
        <v>70</v>
      </c>
      <c r="C73" s="46">
        <v>3699</v>
      </c>
      <c r="D73" s="47">
        <v>30</v>
      </c>
      <c r="E73" s="48">
        <f t="shared" si="8"/>
        <v>0.81103000811030002</v>
      </c>
      <c r="F73" s="26">
        <v>0</v>
      </c>
      <c r="G73" s="26"/>
      <c r="H73" s="63">
        <v>0</v>
      </c>
      <c r="I73" s="26">
        <f t="shared" si="4"/>
        <v>0</v>
      </c>
      <c r="J73" s="26">
        <f t="shared" si="5"/>
        <v>0</v>
      </c>
    </row>
    <row r="74" spans="1:10" s="31" customFormat="1" x14ac:dyDescent="0.25">
      <c r="A74" s="7">
        <v>18</v>
      </c>
      <c r="B74" s="36" t="s">
        <v>69</v>
      </c>
      <c r="C74" s="46">
        <v>2663</v>
      </c>
      <c r="D74" s="47">
        <v>52</v>
      </c>
      <c r="E74" s="48">
        <f t="shared" si="8"/>
        <v>1.9526849417949681</v>
      </c>
      <c r="F74" s="26">
        <v>1</v>
      </c>
      <c r="G74" s="26"/>
      <c r="H74" s="63">
        <v>0</v>
      </c>
      <c r="I74" s="26">
        <f t="shared" si="4"/>
        <v>1</v>
      </c>
      <c r="J74" s="26">
        <f t="shared" si="5"/>
        <v>1</v>
      </c>
    </row>
    <row r="75" spans="1:10" s="31" customFormat="1" x14ac:dyDescent="0.25">
      <c r="A75" s="7">
        <v>19</v>
      </c>
      <c r="B75" s="36" t="s">
        <v>79</v>
      </c>
      <c r="C75" s="46">
        <v>1521</v>
      </c>
      <c r="D75" s="47">
        <v>13</v>
      </c>
      <c r="E75" s="48">
        <f t="shared" si="8"/>
        <v>0.85470085470085477</v>
      </c>
      <c r="F75" s="26">
        <v>0</v>
      </c>
      <c r="G75" s="26"/>
      <c r="H75" s="63">
        <v>0</v>
      </c>
      <c r="I75" s="26">
        <f t="shared" si="4"/>
        <v>0</v>
      </c>
      <c r="J75" s="26">
        <f t="shared" si="5"/>
        <v>0</v>
      </c>
    </row>
    <row r="76" spans="1:10" s="31" customFormat="1" x14ac:dyDescent="0.25">
      <c r="A76" s="7">
        <v>20</v>
      </c>
      <c r="B76" s="36" t="s">
        <v>71</v>
      </c>
      <c r="C76" s="46">
        <v>2452</v>
      </c>
      <c r="D76" s="47">
        <v>29</v>
      </c>
      <c r="E76" s="48">
        <f t="shared" si="8"/>
        <v>1.1827079934747144</v>
      </c>
      <c r="F76" s="26">
        <v>0</v>
      </c>
      <c r="G76" s="26"/>
      <c r="H76" s="63">
        <v>0</v>
      </c>
      <c r="I76" s="26">
        <f t="shared" si="4"/>
        <v>0</v>
      </c>
      <c r="J76" s="26">
        <f t="shared" si="5"/>
        <v>0</v>
      </c>
    </row>
    <row r="77" spans="1:10" s="31" customFormat="1" x14ac:dyDescent="0.25">
      <c r="A77" s="82" t="s">
        <v>80</v>
      </c>
      <c r="B77" s="38" t="s">
        <v>81</v>
      </c>
      <c r="C77" s="3">
        <f>SUM(C78:C91)</f>
        <v>36329</v>
      </c>
      <c r="D77" s="3">
        <f>SUM(D78:D91)</f>
        <v>972</v>
      </c>
      <c r="E77" s="4">
        <f t="shared" si="7"/>
        <v>2.6755484599080623</v>
      </c>
      <c r="F77" s="3">
        <f>SUM(F78:F91)</f>
        <v>16</v>
      </c>
      <c r="G77" s="3">
        <v>50</v>
      </c>
      <c r="H77" s="62">
        <f>SUM(H78:H91)</f>
        <v>64</v>
      </c>
      <c r="I77" s="3">
        <f t="shared" si="4"/>
        <v>-34</v>
      </c>
      <c r="J77" s="3">
        <f t="shared" si="5"/>
        <v>-48</v>
      </c>
    </row>
    <row r="78" spans="1:10" s="31" customFormat="1" x14ac:dyDescent="0.25">
      <c r="A78" s="7">
        <v>1</v>
      </c>
      <c r="B78" s="36" t="s">
        <v>263</v>
      </c>
      <c r="C78" s="49">
        <v>6336</v>
      </c>
      <c r="D78" s="50">
        <v>67</v>
      </c>
      <c r="E78" s="45">
        <f t="shared" si="7"/>
        <v>1.057449494949495</v>
      </c>
      <c r="F78" s="26">
        <v>3</v>
      </c>
      <c r="G78" s="26"/>
      <c r="H78" s="63">
        <v>7</v>
      </c>
      <c r="I78" s="26">
        <f t="shared" si="4"/>
        <v>3</v>
      </c>
      <c r="J78" s="26">
        <f t="shared" si="5"/>
        <v>-4</v>
      </c>
    </row>
    <row r="79" spans="1:10" s="89" customFormat="1" x14ac:dyDescent="0.25">
      <c r="A79" s="7">
        <v>2</v>
      </c>
      <c r="B79" s="36" t="s">
        <v>82</v>
      </c>
      <c r="C79" s="49">
        <v>1449</v>
      </c>
      <c r="D79" s="50">
        <v>38</v>
      </c>
      <c r="E79" s="45">
        <f t="shared" si="7"/>
        <v>2.6224982746721874</v>
      </c>
      <c r="F79" s="3">
        <v>2</v>
      </c>
      <c r="G79" s="3"/>
      <c r="H79" s="64">
        <v>3</v>
      </c>
      <c r="I79" s="26">
        <f t="shared" si="4"/>
        <v>2</v>
      </c>
      <c r="J79" s="26">
        <f t="shared" si="5"/>
        <v>-1</v>
      </c>
    </row>
    <row r="80" spans="1:10" s="31" customFormat="1" x14ac:dyDescent="0.25">
      <c r="A80" s="7">
        <v>3</v>
      </c>
      <c r="B80" s="36" t="s">
        <v>83</v>
      </c>
      <c r="C80" s="49">
        <v>1339</v>
      </c>
      <c r="D80" s="50">
        <v>59</v>
      </c>
      <c r="E80" s="45">
        <f t="shared" si="7"/>
        <v>4.4062733383121735</v>
      </c>
      <c r="F80" s="26">
        <v>0</v>
      </c>
      <c r="G80" s="26"/>
      <c r="H80" s="63">
        <v>6</v>
      </c>
      <c r="I80" s="26">
        <f t="shared" si="4"/>
        <v>0</v>
      </c>
      <c r="J80" s="26">
        <f t="shared" si="5"/>
        <v>-6</v>
      </c>
    </row>
    <row r="81" spans="1:10" s="31" customFormat="1" x14ac:dyDescent="0.25">
      <c r="A81" s="7">
        <v>4</v>
      </c>
      <c r="B81" s="36" t="s">
        <v>84</v>
      </c>
      <c r="C81" s="49">
        <v>1708</v>
      </c>
      <c r="D81" s="50">
        <v>23</v>
      </c>
      <c r="E81" s="45">
        <f t="shared" si="7"/>
        <v>1.3466042154566744</v>
      </c>
      <c r="F81" s="26">
        <v>0</v>
      </c>
      <c r="G81" s="26"/>
      <c r="H81" s="63">
        <v>3</v>
      </c>
      <c r="I81" s="26">
        <f t="shared" si="4"/>
        <v>0</v>
      </c>
      <c r="J81" s="26">
        <f t="shared" si="5"/>
        <v>-3</v>
      </c>
    </row>
    <row r="82" spans="1:10" s="31" customFormat="1" x14ac:dyDescent="0.25">
      <c r="A82" s="7">
        <v>5</v>
      </c>
      <c r="B82" s="36" t="s">
        <v>264</v>
      </c>
      <c r="C82" s="49">
        <v>2598</v>
      </c>
      <c r="D82" s="50">
        <v>41</v>
      </c>
      <c r="E82" s="45">
        <f t="shared" si="7"/>
        <v>1.5781370284834488</v>
      </c>
      <c r="F82" s="26">
        <v>0</v>
      </c>
      <c r="G82" s="26"/>
      <c r="H82" s="63">
        <v>4</v>
      </c>
      <c r="I82" s="26">
        <f t="shared" si="4"/>
        <v>0</v>
      </c>
      <c r="J82" s="26">
        <f t="shared" si="5"/>
        <v>-4</v>
      </c>
    </row>
    <row r="83" spans="1:10" s="31" customFormat="1" x14ac:dyDescent="0.25">
      <c r="A83" s="7">
        <v>6</v>
      </c>
      <c r="B83" s="36" t="s">
        <v>85</v>
      </c>
      <c r="C83" s="49">
        <v>1979</v>
      </c>
      <c r="D83" s="50">
        <v>45</v>
      </c>
      <c r="E83" s="45">
        <f t="shared" si="7"/>
        <v>2.2738756947953513</v>
      </c>
      <c r="F83" s="26">
        <v>0</v>
      </c>
      <c r="G83" s="26"/>
      <c r="H83" s="63">
        <v>5</v>
      </c>
      <c r="I83" s="26">
        <f t="shared" si="4"/>
        <v>0</v>
      </c>
      <c r="J83" s="26">
        <f t="shared" si="5"/>
        <v>-5</v>
      </c>
    </row>
    <row r="84" spans="1:10" s="31" customFormat="1" x14ac:dyDescent="0.25">
      <c r="A84" s="7">
        <v>7</v>
      </c>
      <c r="B84" s="36" t="s">
        <v>86</v>
      </c>
      <c r="C84" s="49">
        <v>2893</v>
      </c>
      <c r="D84" s="50">
        <v>63</v>
      </c>
      <c r="E84" s="45">
        <f t="shared" si="7"/>
        <v>2.1776702385067406</v>
      </c>
      <c r="F84" s="26">
        <v>1</v>
      </c>
      <c r="G84" s="26"/>
      <c r="H84" s="63">
        <v>4</v>
      </c>
      <c r="I84" s="26">
        <f t="shared" si="4"/>
        <v>1</v>
      </c>
      <c r="J84" s="26">
        <f t="shared" si="5"/>
        <v>-3</v>
      </c>
    </row>
    <row r="85" spans="1:10" s="31" customFormat="1" x14ac:dyDescent="0.25">
      <c r="A85" s="7">
        <v>8</v>
      </c>
      <c r="B85" s="36" t="s">
        <v>265</v>
      </c>
      <c r="C85" s="49">
        <v>2120</v>
      </c>
      <c r="D85" s="50">
        <v>62</v>
      </c>
      <c r="E85" s="45">
        <f t="shared" si="7"/>
        <v>2.9245283018867925</v>
      </c>
      <c r="F85" s="26">
        <v>0</v>
      </c>
      <c r="G85" s="26"/>
      <c r="H85" s="63">
        <v>3</v>
      </c>
      <c r="I85" s="26">
        <f t="shared" si="4"/>
        <v>0</v>
      </c>
      <c r="J85" s="26">
        <f t="shared" si="5"/>
        <v>-3</v>
      </c>
    </row>
    <row r="86" spans="1:10" s="31" customFormat="1" x14ac:dyDescent="0.25">
      <c r="A86" s="7">
        <v>9</v>
      </c>
      <c r="B86" s="36" t="s">
        <v>87</v>
      </c>
      <c r="C86" s="49">
        <v>2183</v>
      </c>
      <c r="D86" s="50">
        <v>50</v>
      </c>
      <c r="E86" s="45">
        <f t="shared" si="7"/>
        <v>2.2904260192395784</v>
      </c>
      <c r="F86" s="26">
        <v>2</v>
      </c>
      <c r="G86" s="26"/>
      <c r="H86" s="63">
        <v>3</v>
      </c>
      <c r="I86" s="26">
        <f t="shared" si="4"/>
        <v>2</v>
      </c>
      <c r="J86" s="26">
        <f t="shared" si="5"/>
        <v>-1</v>
      </c>
    </row>
    <row r="87" spans="1:10" s="31" customFormat="1" x14ac:dyDescent="0.25">
      <c r="A87" s="7">
        <v>10</v>
      </c>
      <c r="B87" s="36" t="s">
        <v>88</v>
      </c>
      <c r="C87" s="49">
        <v>3609</v>
      </c>
      <c r="D87" s="50">
        <v>132</v>
      </c>
      <c r="E87" s="45">
        <f t="shared" si="7"/>
        <v>3.6575228595178721</v>
      </c>
      <c r="F87" s="26">
        <v>0</v>
      </c>
      <c r="G87" s="26"/>
      <c r="H87" s="63">
        <v>4</v>
      </c>
      <c r="I87" s="26">
        <f t="shared" si="4"/>
        <v>0</v>
      </c>
      <c r="J87" s="26">
        <f t="shared" si="5"/>
        <v>-4</v>
      </c>
    </row>
    <row r="88" spans="1:10" s="31" customFormat="1" x14ac:dyDescent="0.25">
      <c r="A88" s="7">
        <v>11</v>
      </c>
      <c r="B88" s="36" t="s">
        <v>90</v>
      </c>
      <c r="C88" s="49">
        <v>2782</v>
      </c>
      <c r="D88" s="50">
        <v>123</v>
      </c>
      <c r="E88" s="45">
        <f t="shared" si="7"/>
        <v>4.4212796549245148</v>
      </c>
      <c r="F88" s="26">
        <v>3</v>
      </c>
      <c r="G88" s="26"/>
      <c r="H88" s="63">
        <v>5</v>
      </c>
      <c r="I88" s="26">
        <f t="shared" si="4"/>
        <v>3</v>
      </c>
      <c r="J88" s="26">
        <f t="shared" si="5"/>
        <v>-2</v>
      </c>
    </row>
    <row r="89" spans="1:10" s="31" customFormat="1" x14ac:dyDescent="0.25">
      <c r="A89" s="7">
        <v>12</v>
      </c>
      <c r="B89" s="36" t="s">
        <v>89</v>
      </c>
      <c r="C89" s="49">
        <v>1994</v>
      </c>
      <c r="D89" s="50">
        <v>61</v>
      </c>
      <c r="E89" s="45">
        <f t="shared" si="7"/>
        <v>3.0591775325977935</v>
      </c>
      <c r="F89" s="26">
        <v>1</v>
      </c>
      <c r="G89" s="26"/>
      <c r="H89" s="63">
        <v>6</v>
      </c>
      <c r="I89" s="26">
        <f t="shared" si="4"/>
        <v>1</v>
      </c>
      <c r="J89" s="26">
        <f t="shared" si="5"/>
        <v>-5</v>
      </c>
    </row>
    <row r="90" spans="1:10" s="31" customFormat="1" x14ac:dyDescent="0.25">
      <c r="A90" s="7">
        <v>13</v>
      </c>
      <c r="B90" s="36" t="s">
        <v>266</v>
      </c>
      <c r="C90" s="49">
        <v>2945</v>
      </c>
      <c r="D90" s="50">
        <v>130</v>
      </c>
      <c r="E90" s="45">
        <f t="shared" si="7"/>
        <v>4.4142614601018675</v>
      </c>
      <c r="F90" s="26">
        <v>2</v>
      </c>
      <c r="G90" s="26"/>
      <c r="H90" s="63">
        <v>5</v>
      </c>
      <c r="I90" s="26">
        <f t="shared" si="4"/>
        <v>2</v>
      </c>
      <c r="J90" s="26">
        <f t="shared" si="5"/>
        <v>-3</v>
      </c>
    </row>
    <row r="91" spans="1:10" s="31" customFormat="1" x14ac:dyDescent="0.25">
      <c r="A91" s="7">
        <v>14</v>
      </c>
      <c r="B91" s="36" t="s">
        <v>91</v>
      </c>
      <c r="C91" s="49">
        <v>2394</v>
      </c>
      <c r="D91" s="50">
        <v>78</v>
      </c>
      <c r="E91" s="45">
        <f t="shared" si="7"/>
        <v>3.2581453634085209</v>
      </c>
      <c r="F91" s="26">
        <v>2</v>
      </c>
      <c r="G91" s="26"/>
      <c r="H91" s="63">
        <v>6</v>
      </c>
      <c r="I91" s="26">
        <f t="shared" si="4"/>
        <v>2</v>
      </c>
      <c r="J91" s="26">
        <f t="shared" si="5"/>
        <v>-4</v>
      </c>
    </row>
    <row r="92" spans="1:10" s="31" customFormat="1" x14ac:dyDescent="0.25">
      <c r="A92" s="82" t="s">
        <v>92</v>
      </c>
      <c r="B92" s="38" t="s">
        <v>93</v>
      </c>
      <c r="C92" s="3">
        <f>SUM(C93:C114)</f>
        <v>54335</v>
      </c>
      <c r="D92" s="3">
        <f>SUM(D93:D114)</f>
        <v>1752</v>
      </c>
      <c r="E92" s="4">
        <f t="shared" si="7"/>
        <v>3.224440968068464</v>
      </c>
      <c r="F92" s="3">
        <f>SUM(F93:F114)</f>
        <v>72</v>
      </c>
      <c r="G92" s="3">
        <v>105</v>
      </c>
      <c r="H92" s="62">
        <f>SUM(H93:H114)</f>
        <v>140</v>
      </c>
      <c r="I92" s="3">
        <f t="shared" si="4"/>
        <v>-33</v>
      </c>
      <c r="J92" s="3">
        <f t="shared" si="5"/>
        <v>-68</v>
      </c>
    </row>
    <row r="93" spans="1:10" s="31" customFormat="1" x14ac:dyDescent="0.25">
      <c r="A93" s="7">
        <v>1</v>
      </c>
      <c r="B93" s="36" t="s">
        <v>267</v>
      </c>
      <c r="C93" s="39">
        <v>4962</v>
      </c>
      <c r="D93" s="39">
        <v>78</v>
      </c>
      <c r="E93" s="45">
        <f t="shared" si="7"/>
        <v>1.5719467956469164</v>
      </c>
      <c r="F93" s="44">
        <v>5</v>
      </c>
      <c r="G93" s="28"/>
      <c r="H93" s="44">
        <v>6</v>
      </c>
      <c r="I93" s="44">
        <f t="shared" si="4"/>
        <v>5</v>
      </c>
      <c r="J93" s="26">
        <f t="shared" si="5"/>
        <v>-1</v>
      </c>
    </row>
    <row r="94" spans="1:10" s="31" customFormat="1" x14ac:dyDescent="0.25">
      <c r="A94" s="7">
        <v>2</v>
      </c>
      <c r="B94" s="36" t="s">
        <v>98</v>
      </c>
      <c r="C94" s="39">
        <v>2131</v>
      </c>
      <c r="D94" s="39">
        <v>73</v>
      </c>
      <c r="E94" s="45">
        <f t="shared" si="7"/>
        <v>3.4256217738151102</v>
      </c>
      <c r="F94" s="44">
        <v>7</v>
      </c>
      <c r="G94" s="28"/>
      <c r="H94" s="44">
        <v>15</v>
      </c>
      <c r="I94" s="44">
        <f t="shared" si="4"/>
        <v>7</v>
      </c>
      <c r="J94" s="26">
        <f t="shared" si="5"/>
        <v>-8</v>
      </c>
    </row>
    <row r="95" spans="1:10" s="31" customFormat="1" x14ac:dyDescent="0.25">
      <c r="A95" s="7">
        <v>3</v>
      </c>
      <c r="B95" s="36" t="s">
        <v>109</v>
      </c>
      <c r="C95" s="39">
        <v>1982</v>
      </c>
      <c r="D95" s="39">
        <v>101</v>
      </c>
      <c r="E95" s="45">
        <f t="shared" si="7"/>
        <v>5.0958627648839556</v>
      </c>
      <c r="F95" s="44">
        <v>1</v>
      </c>
      <c r="G95" s="28"/>
      <c r="H95" s="44">
        <v>7</v>
      </c>
      <c r="I95" s="44">
        <f t="shared" si="4"/>
        <v>1</v>
      </c>
      <c r="J95" s="26">
        <f t="shared" si="5"/>
        <v>-6</v>
      </c>
    </row>
    <row r="96" spans="1:10" s="31" customFormat="1" x14ac:dyDescent="0.25">
      <c r="A96" s="7">
        <v>4</v>
      </c>
      <c r="B96" s="36" t="s">
        <v>106</v>
      </c>
      <c r="C96" s="39">
        <v>1836</v>
      </c>
      <c r="D96" s="39">
        <v>40</v>
      </c>
      <c r="E96" s="45">
        <f t="shared" si="7"/>
        <v>2.1786492374727668</v>
      </c>
      <c r="F96" s="26">
        <v>0</v>
      </c>
      <c r="G96" s="28"/>
      <c r="H96" s="44">
        <v>1</v>
      </c>
      <c r="I96" s="44">
        <f t="shared" si="4"/>
        <v>0</v>
      </c>
      <c r="J96" s="26">
        <f t="shared" si="5"/>
        <v>-1</v>
      </c>
    </row>
    <row r="97" spans="1:10" s="31" customFormat="1" x14ac:dyDescent="0.25">
      <c r="A97" s="7">
        <v>5</v>
      </c>
      <c r="B97" s="36" t="s">
        <v>97</v>
      </c>
      <c r="C97" s="39">
        <v>2158</v>
      </c>
      <c r="D97" s="39">
        <v>89</v>
      </c>
      <c r="E97" s="45">
        <f t="shared" si="7"/>
        <v>4.1241890639480996</v>
      </c>
      <c r="F97" s="44">
        <v>8</v>
      </c>
      <c r="G97" s="28"/>
      <c r="H97" s="44">
        <v>13</v>
      </c>
      <c r="I97" s="44">
        <f t="shared" si="4"/>
        <v>8</v>
      </c>
      <c r="J97" s="26">
        <f t="shared" si="5"/>
        <v>-5</v>
      </c>
    </row>
    <row r="98" spans="1:10" s="31" customFormat="1" x14ac:dyDescent="0.25">
      <c r="A98" s="7">
        <v>6</v>
      </c>
      <c r="B98" s="36" t="s">
        <v>96</v>
      </c>
      <c r="C98" s="39">
        <v>2676</v>
      </c>
      <c r="D98" s="39">
        <v>116</v>
      </c>
      <c r="E98" s="45">
        <f>D98/C98*100</f>
        <v>4.3348281016442458</v>
      </c>
      <c r="F98" s="44">
        <v>16</v>
      </c>
      <c r="G98" s="28"/>
      <c r="H98" s="44">
        <v>8</v>
      </c>
      <c r="I98" s="44">
        <f t="shared" si="4"/>
        <v>16</v>
      </c>
      <c r="J98" s="26">
        <f t="shared" si="5"/>
        <v>8</v>
      </c>
    </row>
    <row r="99" spans="1:10" s="31" customFormat="1" x14ac:dyDescent="0.25">
      <c r="A99" s="7">
        <v>7</v>
      </c>
      <c r="B99" s="36" t="s">
        <v>105</v>
      </c>
      <c r="C99" s="39">
        <v>2902</v>
      </c>
      <c r="D99" s="39">
        <v>88</v>
      </c>
      <c r="E99" s="45">
        <f t="shared" si="7"/>
        <v>3.0323914541695385</v>
      </c>
      <c r="F99" s="44">
        <v>3</v>
      </c>
      <c r="G99" s="28"/>
      <c r="H99" s="44">
        <v>8</v>
      </c>
      <c r="I99" s="44">
        <f t="shared" si="4"/>
        <v>3</v>
      </c>
      <c r="J99" s="26">
        <f t="shared" si="5"/>
        <v>-5</v>
      </c>
    </row>
    <row r="100" spans="1:10" s="31" customFormat="1" x14ac:dyDescent="0.25">
      <c r="A100" s="7">
        <v>8</v>
      </c>
      <c r="B100" s="36" t="s">
        <v>99</v>
      </c>
      <c r="C100" s="39">
        <v>1639</v>
      </c>
      <c r="D100" s="39">
        <v>77</v>
      </c>
      <c r="E100" s="45">
        <f t="shared" si="7"/>
        <v>4.6979865771812079</v>
      </c>
      <c r="F100" s="26">
        <v>0</v>
      </c>
      <c r="G100" s="28"/>
      <c r="H100" s="44">
        <v>7</v>
      </c>
      <c r="I100" s="44">
        <f t="shared" si="4"/>
        <v>0</v>
      </c>
      <c r="J100" s="26">
        <f t="shared" si="5"/>
        <v>-7</v>
      </c>
    </row>
    <row r="101" spans="1:10" s="31" customFormat="1" x14ac:dyDescent="0.25">
      <c r="A101" s="7">
        <v>9</v>
      </c>
      <c r="B101" s="36" t="s">
        <v>100</v>
      </c>
      <c r="C101" s="39">
        <v>1884</v>
      </c>
      <c r="D101" s="39">
        <v>64</v>
      </c>
      <c r="E101" s="45">
        <f t="shared" si="7"/>
        <v>3.397027600849257</v>
      </c>
      <c r="F101" s="44">
        <v>1</v>
      </c>
      <c r="G101" s="28"/>
      <c r="H101" s="44">
        <v>3</v>
      </c>
      <c r="I101" s="44">
        <f t="shared" ref="I101:I164" si="9">F101-G101</f>
        <v>1</v>
      </c>
      <c r="J101" s="26">
        <f t="shared" ref="J101:J164" si="10">F101-H101</f>
        <v>-2</v>
      </c>
    </row>
    <row r="102" spans="1:10" s="31" customFormat="1" x14ac:dyDescent="0.25">
      <c r="A102" s="7">
        <v>10</v>
      </c>
      <c r="B102" s="36" t="s">
        <v>113</v>
      </c>
      <c r="C102" s="39">
        <v>1877</v>
      </c>
      <c r="D102" s="39">
        <v>80</v>
      </c>
      <c r="E102" s="45">
        <f t="shared" ref="E102:E114" si="11">D102/C102*100</f>
        <v>4.262120404901439</v>
      </c>
      <c r="F102" s="44">
        <v>4</v>
      </c>
      <c r="G102" s="28"/>
      <c r="H102" s="44">
        <v>10</v>
      </c>
      <c r="I102" s="44">
        <f t="shared" si="9"/>
        <v>4</v>
      </c>
      <c r="J102" s="26">
        <f t="shared" si="10"/>
        <v>-6</v>
      </c>
    </row>
    <row r="103" spans="1:10" s="31" customFormat="1" x14ac:dyDescent="0.25">
      <c r="A103" s="7">
        <v>11</v>
      </c>
      <c r="B103" s="36" t="s">
        <v>95</v>
      </c>
      <c r="C103" s="39">
        <v>2646</v>
      </c>
      <c r="D103" s="39">
        <v>83</v>
      </c>
      <c r="E103" s="45">
        <f t="shared" si="11"/>
        <v>3.1368102796674227</v>
      </c>
      <c r="F103" s="26">
        <v>0</v>
      </c>
      <c r="G103" s="28"/>
      <c r="H103" s="44">
        <v>1</v>
      </c>
      <c r="I103" s="44">
        <f t="shared" si="9"/>
        <v>0</v>
      </c>
      <c r="J103" s="26">
        <f t="shared" si="10"/>
        <v>-1</v>
      </c>
    </row>
    <row r="104" spans="1:10" s="31" customFormat="1" x14ac:dyDescent="0.25">
      <c r="A104" s="7">
        <v>12</v>
      </c>
      <c r="B104" s="36" t="s">
        <v>101</v>
      </c>
      <c r="C104" s="39">
        <v>2905</v>
      </c>
      <c r="D104" s="39">
        <v>144</v>
      </c>
      <c r="E104" s="45">
        <f t="shared" si="11"/>
        <v>4.9569707401032703</v>
      </c>
      <c r="F104" s="26">
        <v>0</v>
      </c>
      <c r="G104" s="28"/>
      <c r="H104" s="44">
        <v>4</v>
      </c>
      <c r="I104" s="44">
        <f t="shared" si="9"/>
        <v>0</v>
      </c>
      <c r="J104" s="26">
        <f t="shared" si="10"/>
        <v>-4</v>
      </c>
    </row>
    <row r="105" spans="1:10" s="31" customFormat="1" x14ac:dyDescent="0.25">
      <c r="A105" s="7">
        <v>13</v>
      </c>
      <c r="B105" s="36" t="s">
        <v>107</v>
      </c>
      <c r="C105" s="39">
        <v>3514</v>
      </c>
      <c r="D105" s="39">
        <v>87</v>
      </c>
      <c r="E105" s="45">
        <f>D105/C105*100</f>
        <v>2.4758110415480936</v>
      </c>
      <c r="F105" s="44">
        <v>9</v>
      </c>
      <c r="G105" s="28"/>
      <c r="H105" s="44">
        <v>12</v>
      </c>
      <c r="I105" s="44">
        <f t="shared" si="9"/>
        <v>9</v>
      </c>
      <c r="J105" s="26">
        <f t="shared" si="10"/>
        <v>-3</v>
      </c>
    </row>
    <row r="106" spans="1:10" s="31" customFormat="1" x14ac:dyDescent="0.25">
      <c r="A106" s="7">
        <v>14</v>
      </c>
      <c r="B106" s="36" t="s">
        <v>112</v>
      </c>
      <c r="C106" s="39">
        <v>1466</v>
      </c>
      <c r="D106" s="39">
        <v>35</v>
      </c>
      <c r="E106" s="45">
        <f t="shared" si="11"/>
        <v>2.3874488403819916</v>
      </c>
      <c r="F106" s="26">
        <v>0</v>
      </c>
      <c r="G106" s="28"/>
      <c r="H106" s="44">
        <v>1</v>
      </c>
      <c r="I106" s="44">
        <f t="shared" si="9"/>
        <v>0</v>
      </c>
      <c r="J106" s="26">
        <f t="shared" si="10"/>
        <v>-1</v>
      </c>
    </row>
    <row r="107" spans="1:10" s="31" customFormat="1" x14ac:dyDescent="0.25">
      <c r="A107" s="7">
        <v>15</v>
      </c>
      <c r="B107" s="36" t="s">
        <v>111</v>
      </c>
      <c r="C107" s="39">
        <v>1463</v>
      </c>
      <c r="D107" s="39">
        <v>41</v>
      </c>
      <c r="E107" s="45">
        <f t="shared" si="11"/>
        <v>2.8024606971975392</v>
      </c>
      <c r="F107" s="44">
        <v>5</v>
      </c>
      <c r="G107" s="28"/>
      <c r="H107" s="44">
        <v>1</v>
      </c>
      <c r="I107" s="44">
        <f t="shared" si="9"/>
        <v>5</v>
      </c>
      <c r="J107" s="26">
        <f t="shared" si="10"/>
        <v>4</v>
      </c>
    </row>
    <row r="108" spans="1:10" s="31" customFormat="1" x14ac:dyDescent="0.25">
      <c r="A108" s="7">
        <v>16</v>
      </c>
      <c r="B108" s="36" t="s">
        <v>103</v>
      </c>
      <c r="C108" s="39">
        <v>3342</v>
      </c>
      <c r="D108" s="39">
        <v>78</v>
      </c>
      <c r="E108" s="45">
        <f t="shared" si="11"/>
        <v>2.3339317773788149</v>
      </c>
      <c r="F108" s="44">
        <v>3</v>
      </c>
      <c r="G108" s="28"/>
      <c r="H108" s="44">
        <v>8</v>
      </c>
      <c r="I108" s="44">
        <f t="shared" si="9"/>
        <v>3</v>
      </c>
      <c r="J108" s="26">
        <f t="shared" si="10"/>
        <v>-5</v>
      </c>
    </row>
    <row r="109" spans="1:10" s="31" customFormat="1" x14ac:dyDescent="0.25">
      <c r="A109" s="7">
        <v>17</v>
      </c>
      <c r="B109" s="36" t="s">
        <v>108</v>
      </c>
      <c r="C109" s="39">
        <v>1437</v>
      </c>
      <c r="D109" s="39">
        <v>36</v>
      </c>
      <c r="E109" s="45">
        <f t="shared" si="11"/>
        <v>2.5052192066805845</v>
      </c>
      <c r="F109" s="26">
        <v>0</v>
      </c>
      <c r="G109" s="28"/>
      <c r="H109" s="44">
        <v>1</v>
      </c>
      <c r="I109" s="44">
        <f t="shared" si="9"/>
        <v>0</v>
      </c>
      <c r="J109" s="26">
        <f t="shared" si="10"/>
        <v>-1</v>
      </c>
    </row>
    <row r="110" spans="1:10" s="31" customFormat="1" x14ac:dyDescent="0.25">
      <c r="A110" s="7">
        <v>18</v>
      </c>
      <c r="B110" s="36" t="s">
        <v>104</v>
      </c>
      <c r="C110" s="39">
        <v>3982</v>
      </c>
      <c r="D110" s="39">
        <v>76</v>
      </c>
      <c r="E110" s="45">
        <f t="shared" si="11"/>
        <v>1.9085886489201405</v>
      </c>
      <c r="F110" s="26">
        <v>0</v>
      </c>
      <c r="G110" s="28"/>
      <c r="H110" s="44">
        <v>6</v>
      </c>
      <c r="I110" s="44">
        <f t="shared" si="9"/>
        <v>0</v>
      </c>
      <c r="J110" s="26">
        <f t="shared" si="10"/>
        <v>-6</v>
      </c>
    </row>
    <row r="111" spans="1:10" s="31" customFormat="1" x14ac:dyDescent="0.25">
      <c r="A111" s="7">
        <v>19</v>
      </c>
      <c r="B111" s="36" t="s">
        <v>114</v>
      </c>
      <c r="C111" s="39">
        <v>2101</v>
      </c>
      <c r="D111" s="39">
        <v>119</v>
      </c>
      <c r="E111" s="45">
        <f t="shared" si="11"/>
        <v>5.6639695383150883</v>
      </c>
      <c r="F111" s="44">
        <v>4</v>
      </c>
      <c r="G111" s="28"/>
      <c r="H111" s="44">
        <v>14</v>
      </c>
      <c r="I111" s="44">
        <f t="shared" si="9"/>
        <v>4</v>
      </c>
      <c r="J111" s="26">
        <f t="shared" si="10"/>
        <v>-10</v>
      </c>
    </row>
    <row r="112" spans="1:10" s="31" customFormat="1" x14ac:dyDescent="0.25">
      <c r="A112" s="7">
        <v>20</v>
      </c>
      <c r="B112" s="36" t="s">
        <v>94</v>
      </c>
      <c r="C112" s="39">
        <v>2397</v>
      </c>
      <c r="D112" s="39">
        <v>66</v>
      </c>
      <c r="E112" s="45">
        <f t="shared" si="11"/>
        <v>2.7534418022528162</v>
      </c>
      <c r="F112" s="88">
        <v>3</v>
      </c>
      <c r="G112" s="28"/>
      <c r="H112" s="44">
        <v>6</v>
      </c>
      <c r="I112" s="44">
        <f t="shared" si="9"/>
        <v>3</v>
      </c>
      <c r="J112" s="26">
        <f t="shared" si="10"/>
        <v>-3</v>
      </c>
    </row>
    <row r="113" spans="1:10" s="31" customFormat="1" x14ac:dyDescent="0.25">
      <c r="A113" s="7">
        <v>21</v>
      </c>
      <c r="B113" s="36" t="s">
        <v>102</v>
      </c>
      <c r="C113" s="39">
        <v>3856</v>
      </c>
      <c r="D113" s="39">
        <v>112</v>
      </c>
      <c r="E113" s="45">
        <f t="shared" si="11"/>
        <v>2.904564315352697</v>
      </c>
      <c r="F113" s="44">
        <v>2</v>
      </c>
      <c r="G113" s="28"/>
      <c r="H113" s="44">
        <v>5</v>
      </c>
      <c r="I113" s="44">
        <f t="shared" si="9"/>
        <v>2</v>
      </c>
      <c r="J113" s="26">
        <f t="shared" si="10"/>
        <v>-3</v>
      </c>
    </row>
    <row r="114" spans="1:10" s="31" customFormat="1" x14ac:dyDescent="0.25">
      <c r="A114" s="7">
        <v>22</v>
      </c>
      <c r="B114" s="36" t="s">
        <v>110</v>
      </c>
      <c r="C114" s="39">
        <v>1179</v>
      </c>
      <c r="D114" s="39">
        <v>69</v>
      </c>
      <c r="E114" s="45">
        <f t="shared" si="11"/>
        <v>5.8524173027989823</v>
      </c>
      <c r="F114" s="44">
        <v>1</v>
      </c>
      <c r="G114" s="28"/>
      <c r="H114" s="44">
        <v>3</v>
      </c>
      <c r="I114" s="44">
        <f t="shared" si="9"/>
        <v>1</v>
      </c>
      <c r="J114" s="26">
        <f t="shared" si="10"/>
        <v>-2</v>
      </c>
    </row>
    <row r="115" spans="1:10" s="31" customFormat="1" x14ac:dyDescent="0.25">
      <c r="A115" s="82" t="s">
        <v>115</v>
      </c>
      <c r="B115" s="38" t="s">
        <v>116</v>
      </c>
      <c r="C115" s="3">
        <f>SUM(C116:C128)</f>
        <v>29235</v>
      </c>
      <c r="D115" s="3">
        <f>SUM(D116:D128)</f>
        <v>1097</v>
      </c>
      <c r="E115" s="4">
        <f t="shared" ref="E115:E169" si="12">D115/C115*100</f>
        <v>3.7523516333162301</v>
      </c>
      <c r="F115" s="3">
        <f>SUM(F116:F128)</f>
        <v>23</v>
      </c>
      <c r="G115" s="3">
        <v>30</v>
      </c>
      <c r="H115" s="62">
        <f>SUM(H116:H128)</f>
        <v>35</v>
      </c>
      <c r="I115" s="3">
        <f t="shared" si="9"/>
        <v>-7</v>
      </c>
      <c r="J115" s="3">
        <f t="shared" si="10"/>
        <v>-12</v>
      </c>
    </row>
    <row r="116" spans="1:10" s="31" customFormat="1" x14ac:dyDescent="0.25">
      <c r="A116" s="7">
        <v>1</v>
      </c>
      <c r="B116" s="12" t="s">
        <v>117</v>
      </c>
      <c r="C116" s="39">
        <v>2439</v>
      </c>
      <c r="D116" s="27">
        <v>79</v>
      </c>
      <c r="E116" s="40">
        <f t="shared" si="12"/>
        <v>3.2390323903239029</v>
      </c>
      <c r="F116" s="26">
        <v>3</v>
      </c>
      <c r="G116" s="26"/>
      <c r="H116" s="63">
        <v>2</v>
      </c>
      <c r="I116" s="26">
        <f t="shared" si="9"/>
        <v>3</v>
      </c>
      <c r="J116" s="26">
        <f t="shared" si="10"/>
        <v>1</v>
      </c>
    </row>
    <row r="117" spans="1:10" s="31" customFormat="1" x14ac:dyDescent="0.25">
      <c r="A117" s="7">
        <v>2</v>
      </c>
      <c r="B117" s="12" t="s">
        <v>268</v>
      </c>
      <c r="C117" s="39">
        <v>2683</v>
      </c>
      <c r="D117" s="27">
        <v>43</v>
      </c>
      <c r="E117" s="40">
        <f>D117/C117*100</f>
        <v>1.6026835631755498</v>
      </c>
      <c r="F117" s="26">
        <v>3</v>
      </c>
      <c r="G117" s="26"/>
      <c r="H117" s="63">
        <v>4</v>
      </c>
      <c r="I117" s="26">
        <f t="shared" si="9"/>
        <v>3</v>
      </c>
      <c r="J117" s="26">
        <f t="shared" si="10"/>
        <v>-1</v>
      </c>
    </row>
    <row r="118" spans="1:10" s="31" customFormat="1" x14ac:dyDescent="0.25">
      <c r="A118" s="7">
        <v>3</v>
      </c>
      <c r="B118" s="12" t="s">
        <v>118</v>
      </c>
      <c r="C118" s="39">
        <v>2483</v>
      </c>
      <c r="D118" s="27">
        <v>51</v>
      </c>
      <c r="E118" s="40">
        <f t="shared" si="12"/>
        <v>2.0539669754329437</v>
      </c>
      <c r="F118" s="26">
        <v>1</v>
      </c>
      <c r="G118" s="26"/>
      <c r="H118" s="63">
        <v>1</v>
      </c>
      <c r="I118" s="26">
        <f t="shared" si="9"/>
        <v>1</v>
      </c>
      <c r="J118" s="26">
        <f t="shared" si="10"/>
        <v>0</v>
      </c>
    </row>
    <row r="119" spans="1:10" s="31" customFormat="1" x14ac:dyDescent="0.25">
      <c r="A119" s="7">
        <v>4</v>
      </c>
      <c r="B119" s="12" t="s">
        <v>119</v>
      </c>
      <c r="C119" s="39">
        <v>2067</v>
      </c>
      <c r="D119" s="27">
        <v>45</v>
      </c>
      <c r="E119" s="40">
        <f>D119/C119*100</f>
        <v>2.1770682148040637</v>
      </c>
      <c r="F119" s="26">
        <v>2</v>
      </c>
      <c r="G119" s="26"/>
      <c r="H119" s="63">
        <v>2</v>
      </c>
      <c r="I119" s="26">
        <f t="shared" si="9"/>
        <v>2</v>
      </c>
      <c r="J119" s="26">
        <f t="shared" si="10"/>
        <v>0</v>
      </c>
    </row>
    <row r="120" spans="1:10" s="31" customFormat="1" x14ac:dyDescent="0.25">
      <c r="A120" s="7">
        <v>5</v>
      </c>
      <c r="B120" s="12" t="s">
        <v>120</v>
      </c>
      <c r="C120" s="39">
        <v>3178</v>
      </c>
      <c r="D120" s="27">
        <v>33</v>
      </c>
      <c r="E120" s="40">
        <f t="shared" si="12"/>
        <v>1.038388923851479</v>
      </c>
      <c r="F120" s="26">
        <v>0</v>
      </c>
      <c r="G120" s="26"/>
      <c r="H120" s="63">
        <v>1</v>
      </c>
      <c r="I120" s="26">
        <f t="shared" si="9"/>
        <v>0</v>
      </c>
      <c r="J120" s="26">
        <f t="shared" si="10"/>
        <v>-1</v>
      </c>
    </row>
    <row r="121" spans="1:10" s="31" customFormat="1" x14ac:dyDescent="0.25">
      <c r="A121" s="7">
        <v>6</v>
      </c>
      <c r="B121" s="41" t="s">
        <v>269</v>
      </c>
      <c r="C121" s="27">
        <v>3416</v>
      </c>
      <c r="D121" s="27">
        <v>135</v>
      </c>
      <c r="E121" s="40">
        <f t="shared" si="12"/>
        <v>3.9519906323185015</v>
      </c>
      <c r="F121" s="26">
        <v>2</v>
      </c>
      <c r="G121" s="26"/>
      <c r="H121" s="63">
        <v>5</v>
      </c>
      <c r="I121" s="26">
        <f t="shared" si="9"/>
        <v>2</v>
      </c>
      <c r="J121" s="26">
        <f t="shared" si="10"/>
        <v>-3</v>
      </c>
    </row>
    <row r="122" spans="1:10" s="31" customFormat="1" x14ac:dyDescent="0.25">
      <c r="A122" s="7">
        <v>7</v>
      </c>
      <c r="B122" s="12" t="s">
        <v>121</v>
      </c>
      <c r="C122" s="39">
        <v>2442</v>
      </c>
      <c r="D122" s="27">
        <v>66</v>
      </c>
      <c r="E122" s="40">
        <f t="shared" si="12"/>
        <v>2.7027027027027026</v>
      </c>
      <c r="F122" s="26">
        <v>6</v>
      </c>
      <c r="G122" s="26"/>
      <c r="H122" s="63">
        <v>5</v>
      </c>
      <c r="I122" s="26">
        <f t="shared" si="9"/>
        <v>6</v>
      </c>
      <c r="J122" s="26">
        <f t="shared" si="10"/>
        <v>1</v>
      </c>
    </row>
    <row r="123" spans="1:10" s="31" customFormat="1" x14ac:dyDescent="0.25">
      <c r="A123" s="7">
        <v>8</v>
      </c>
      <c r="B123" s="12" t="s">
        <v>122</v>
      </c>
      <c r="C123" s="39">
        <v>1405</v>
      </c>
      <c r="D123" s="27">
        <v>56</v>
      </c>
      <c r="E123" s="40">
        <f t="shared" si="12"/>
        <v>3.9857651245551602</v>
      </c>
      <c r="F123" s="26">
        <v>0</v>
      </c>
      <c r="G123" s="26"/>
      <c r="H123" s="63">
        <v>1</v>
      </c>
      <c r="I123" s="26">
        <f t="shared" si="9"/>
        <v>0</v>
      </c>
      <c r="J123" s="26">
        <f t="shared" si="10"/>
        <v>-1</v>
      </c>
    </row>
    <row r="124" spans="1:10" s="31" customFormat="1" x14ac:dyDescent="0.25">
      <c r="A124" s="7">
        <v>9</v>
      </c>
      <c r="B124" s="12" t="s">
        <v>123</v>
      </c>
      <c r="C124" s="39">
        <v>2416</v>
      </c>
      <c r="D124" s="27">
        <v>202</v>
      </c>
      <c r="E124" s="40">
        <f t="shared" si="12"/>
        <v>8.3609271523178812</v>
      </c>
      <c r="F124" s="26">
        <v>4</v>
      </c>
      <c r="G124" s="26"/>
      <c r="H124" s="63">
        <v>5</v>
      </c>
      <c r="I124" s="26">
        <f t="shared" si="9"/>
        <v>4</v>
      </c>
      <c r="J124" s="26">
        <f t="shared" si="10"/>
        <v>-1</v>
      </c>
    </row>
    <row r="125" spans="1:10" s="31" customFormat="1" x14ac:dyDescent="0.25">
      <c r="A125" s="7">
        <v>10</v>
      </c>
      <c r="B125" s="12" t="s">
        <v>125</v>
      </c>
      <c r="C125" s="39">
        <v>1530</v>
      </c>
      <c r="D125" s="27">
        <v>114</v>
      </c>
      <c r="E125" s="40">
        <f t="shared" si="12"/>
        <v>7.4509803921568629</v>
      </c>
      <c r="F125" s="26">
        <v>0</v>
      </c>
      <c r="G125" s="26"/>
      <c r="H125" s="63">
        <v>3</v>
      </c>
      <c r="I125" s="26">
        <f t="shared" si="9"/>
        <v>0</v>
      </c>
      <c r="J125" s="26">
        <f t="shared" si="10"/>
        <v>-3</v>
      </c>
    </row>
    <row r="126" spans="1:10" s="31" customFormat="1" x14ac:dyDescent="0.25">
      <c r="A126" s="7">
        <v>11</v>
      </c>
      <c r="B126" s="12" t="s">
        <v>126</v>
      </c>
      <c r="C126" s="39">
        <v>1920</v>
      </c>
      <c r="D126" s="27">
        <v>132</v>
      </c>
      <c r="E126" s="40">
        <f t="shared" si="12"/>
        <v>6.8750000000000009</v>
      </c>
      <c r="F126" s="26">
        <v>0</v>
      </c>
      <c r="G126" s="26"/>
      <c r="H126" s="63">
        <v>3</v>
      </c>
      <c r="I126" s="26">
        <f t="shared" si="9"/>
        <v>0</v>
      </c>
      <c r="J126" s="26">
        <f t="shared" si="10"/>
        <v>-3</v>
      </c>
    </row>
    <row r="127" spans="1:10" s="31" customFormat="1" x14ac:dyDescent="0.25">
      <c r="A127" s="7">
        <v>12</v>
      </c>
      <c r="B127" s="12" t="s">
        <v>124</v>
      </c>
      <c r="C127" s="39">
        <v>1329</v>
      </c>
      <c r="D127" s="27">
        <v>45</v>
      </c>
      <c r="E127" s="40">
        <f t="shared" si="12"/>
        <v>3.3860045146726865</v>
      </c>
      <c r="F127" s="26">
        <v>0</v>
      </c>
      <c r="G127" s="26"/>
      <c r="H127" s="63">
        <v>1</v>
      </c>
      <c r="I127" s="26">
        <f t="shared" si="9"/>
        <v>0</v>
      </c>
      <c r="J127" s="26">
        <f t="shared" si="10"/>
        <v>-1</v>
      </c>
    </row>
    <row r="128" spans="1:10" s="31" customFormat="1" x14ac:dyDescent="0.25">
      <c r="A128" s="7">
        <v>13</v>
      </c>
      <c r="B128" s="12" t="s">
        <v>127</v>
      </c>
      <c r="C128" s="39">
        <v>1927</v>
      </c>
      <c r="D128" s="27">
        <v>96</v>
      </c>
      <c r="E128" s="40">
        <f t="shared" si="12"/>
        <v>4.9818370524130771</v>
      </c>
      <c r="F128" s="26">
        <v>2</v>
      </c>
      <c r="G128" s="26"/>
      <c r="H128" s="63">
        <v>2</v>
      </c>
      <c r="I128" s="26">
        <f t="shared" si="9"/>
        <v>2</v>
      </c>
      <c r="J128" s="26">
        <f t="shared" si="10"/>
        <v>0</v>
      </c>
    </row>
    <row r="129" spans="1:10" s="31" customFormat="1" x14ac:dyDescent="0.25">
      <c r="A129" s="82" t="s">
        <v>128</v>
      </c>
      <c r="B129" s="38" t="s">
        <v>129</v>
      </c>
      <c r="C129" s="3">
        <f>SUM(C130:C146)</f>
        <v>44137</v>
      </c>
      <c r="D129" s="3">
        <f>SUM(D130:D146)</f>
        <v>713</v>
      </c>
      <c r="E129" s="4">
        <f t="shared" si="12"/>
        <v>1.6154247003647733</v>
      </c>
      <c r="F129" s="3">
        <f>SUM(F130:F146)</f>
        <v>0</v>
      </c>
      <c r="G129" s="3">
        <v>20</v>
      </c>
      <c r="H129" s="62">
        <f>SUM(H130:H146)</f>
        <v>20</v>
      </c>
      <c r="I129" s="3">
        <f t="shared" si="9"/>
        <v>-20</v>
      </c>
      <c r="J129" s="3">
        <f t="shared" si="10"/>
        <v>-20</v>
      </c>
    </row>
    <row r="130" spans="1:10" s="31" customFormat="1" x14ac:dyDescent="0.25">
      <c r="A130" s="7">
        <v>1</v>
      </c>
      <c r="B130" s="36" t="s">
        <v>137</v>
      </c>
      <c r="C130" s="51">
        <v>3482</v>
      </c>
      <c r="D130" s="52">
        <v>14</v>
      </c>
      <c r="E130" s="53">
        <f t="shared" ref="E130:E146" si="13">(D130/C130)*100</f>
        <v>0.40206777713957498</v>
      </c>
      <c r="F130" s="7">
        <v>0</v>
      </c>
      <c r="G130" s="7"/>
      <c r="H130" s="63">
        <v>0</v>
      </c>
      <c r="I130" s="26">
        <f t="shared" si="9"/>
        <v>0</v>
      </c>
      <c r="J130" s="26">
        <f t="shared" si="10"/>
        <v>0</v>
      </c>
    </row>
    <row r="131" spans="1:10" s="31" customFormat="1" x14ac:dyDescent="0.25">
      <c r="A131" s="7">
        <v>2</v>
      </c>
      <c r="B131" s="36" t="s">
        <v>142</v>
      </c>
      <c r="C131" s="51">
        <v>3839</v>
      </c>
      <c r="D131" s="52">
        <v>54</v>
      </c>
      <c r="E131" s="53">
        <f t="shared" si="13"/>
        <v>1.4066163063297732</v>
      </c>
      <c r="F131" s="7">
        <v>0</v>
      </c>
      <c r="G131" s="7"/>
      <c r="H131" s="63">
        <v>1</v>
      </c>
      <c r="I131" s="26">
        <f t="shared" si="9"/>
        <v>0</v>
      </c>
      <c r="J131" s="26">
        <f t="shared" si="10"/>
        <v>-1</v>
      </c>
    </row>
    <row r="132" spans="1:10" s="31" customFormat="1" x14ac:dyDescent="0.25">
      <c r="A132" s="7">
        <v>3</v>
      </c>
      <c r="B132" s="36" t="s">
        <v>134</v>
      </c>
      <c r="C132" s="51">
        <v>2014</v>
      </c>
      <c r="D132" s="52">
        <v>11</v>
      </c>
      <c r="E132" s="53">
        <f t="shared" si="13"/>
        <v>0.54617676266137039</v>
      </c>
      <c r="F132" s="7">
        <v>0</v>
      </c>
      <c r="G132" s="7"/>
      <c r="H132" s="63">
        <v>1</v>
      </c>
      <c r="I132" s="26">
        <f t="shared" si="9"/>
        <v>0</v>
      </c>
      <c r="J132" s="26">
        <f t="shared" si="10"/>
        <v>-1</v>
      </c>
    </row>
    <row r="133" spans="1:10" s="31" customFormat="1" x14ac:dyDescent="0.25">
      <c r="A133" s="7">
        <v>4</v>
      </c>
      <c r="B133" s="36" t="s">
        <v>143</v>
      </c>
      <c r="C133" s="51">
        <v>1742</v>
      </c>
      <c r="D133" s="52">
        <v>22</v>
      </c>
      <c r="E133" s="53">
        <f t="shared" si="13"/>
        <v>1.2629161882893225</v>
      </c>
      <c r="F133" s="7">
        <v>0</v>
      </c>
      <c r="G133" s="7"/>
      <c r="H133" s="63">
        <v>1</v>
      </c>
      <c r="I133" s="26">
        <f t="shared" si="9"/>
        <v>0</v>
      </c>
      <c r="J133" s="26">
        <f t="shared" si="10"/>
        <v>-1</v>
      </c>
    </row>
    <row r="134" spans="1:10" s="31" customFormat="1" x14ac:dyDescent="0.25">
      <c r="A134" s="7">
        <v>5</v>
      </c>
      <c r="B134" s="36" t="s">
        <v>138</v>
      </c>
      <c r="C134" s="51">
        <v>1274</v>
      </c>
      <c r="D134" s="52">
        <v>15</v>
      </c>
      <c r="E134" s="53">
        <f t="shared" si="13"/>
        <v>1.1773940345368918</v>
      </c>
      <c r="F134" s="7">
        <v>0</v>
      </c>
      <c r="G134" s="7"/>
      <c r="H134" s="63">
        <v>1</v>
      </c>
      <c r="I134" s="26">
        <f t="shared" si="9"/>
        <v>0</v>
      </c>
      <c r="J134" s="26">
        <f t="shared" si="10"/>
        <v>-1</v>
      </c>
    </row>
    <row r="135" spans="1:10" s="31" customFormat="1" x14ac:dyDescent="0.25">
      <c r="A135" s="7">
        <v>6</v>
      </c>
      <c r="B135" s="36" t="s">
        <v>144</v>
      </c>
      <c r="C135" s="51">
        <v>2748</v>
      </c>
      <c r="D135" s="52">
        <v>43</v>
      </c>
      <c r="E135" s="53">
        <f t="shared" si="13"/>
        <v>1.564774381368268</v>
      </c>
      <c r="F135" s="7">
        <v>0</v>
      </c>
      <c r="G135" s="7"/>
      <c r="H135" s="63">
        <v>1</v>
      </c>
      <c r="I135" s="26">
        <f t="shared" si="9"/>
        <v>0</v>
      </c>
      <c r="J135" s="26">
        <f t="shared" si="10"/>
        <v>-1</v>
      </c>
    </row>
    <row r="136" spans="1:10" s="31" customFormat="1" x14ac:dyDescent="0.25">
      <c r="A136" s="7">
        <v>7</v>
      </c>
      <c r="B136" s="36" t="s">
        <v>135</v>
      </c>
      <c r="C136" s="51">
        <v>2125</v>
      </c>
      <c r="D136" s="52">
        <v>36</v>
      </c>
      <c r="E136" s="53">
        <f t="shared" si="13"/>
        <v>1.6941176470588233</v>
      </c>
      <c r="F136" s="7">
        <v>0</v>
      </c>
      <c r="G136" s="7"/>
      <c r="H136" s="63">
        <v>0</v>
      </c>
      <c r="I136" s="26">
        <f t="shared" si="9"/>
        <v>0</v>
      </c>
      <c r="J136" s="26">
        <f t="shared" si="10"/>
        <v>0</v>
      </c>
    </row>
    <row r="137" spans="1:10" s="31" customFormat="1" x14ac:dyDescent="0.25">
      <c r="A137" s="7">
        <v>8</v>
      </c>
      <c r="B137" s="36" t="s">
        <v>139</v>
      </c>
      <c r="C137" s="51">
        <v>899</v>
      </c>
      <c r="D137" s="52">
        <v>40</v>
      </c>
      <c r="E137" s="53">
        <f t="shared" si="13"/>
        <v>4.4493882091212456</v>
      </c>
      <c r="F137" s="7">
        <v>0</v>
      </c>
      <c r="G137" s="7"/>
      <c r="H137" s="63">
        <v>2</v>
      </c>
      <c r="I137" s="26">
        <f t="shared" si="9"/>
        <v>0</v>
      </c>
      <c r="J137" s="26">
        <f t="shared" si="10"/>
        <v>-2</v>
      </c>
    </row>
    <row r="138" spans="1:10" s="31" customFormat="1" x14ac:dyDescent="0.25">
      <c r="A138" s="7">
        <v>9</v>
      </c>
      <c r="B138" s="36" t="s">
        <v>140</v>
      </c>
      <c r="C138" s="51">
        <v>3456</v>
      </c>
      <c r="D138" s="52">
        <v>73</v>
      </c>
      <c r="E138" s="53">
        <f t="shared" si="13"/>
        <v>2.1122685185185186</v>
      </c>
      <c r="F138" s="7">
        <v>0</v>
      </c>
      <c r="G138" s="7"/>
      <c r="H138" s="63">
        <v>1</v>
      </c>
      <c r="I138" s="26">
        <f t="shared" si="9"/>
        <v>0</v>
      </c>
      <c r="J138" s="26">
        <f t="shared" si="10"/>
        <v>-1</v>
      </c>
    </row>
    <row r="139" spans="1:10" s="31" customFormat="1" x14ac:dyDescent="0.25">
      <c r="A139" s="7">
        <v>10</v>
      </c>
      <c r="B139" s="36" t="s">
        <v>141</v>
      </c>
      <c r="C139" s="51">
        <v>2535</v>
      </c>
      <c r="D139" s="52">
        <v>91</v>
      </c>
      <c r="E139" s="53">
        <f t="shared" si="13"/>
        <v>3.5897435897435894</v>
      </c>
      <c r="F139" s="7">
        <v>0</v>
      </c>
      <c r="G139" s="7"/>
      <c r="H139" s="63">
        <v>1</v>
      </c>
      <c r="I139" s="26">
        <f t="shared" si="9"/>
        <v>0</v>
      </c>
      <c r="J139" s="26">
        <f t="shared" si="10"/>
        <v>-1</v>
      </c>
    </row>
    <row r="140" spans="1:10" s="31" customFormat="1" x14ac:dyDescent="0.25">
      <c r="A140" s="7">
        <v>11</v>
      </c>
      <c r="B140" s="36" t="s">
        <v>131</v>
      </c>
      <c r="C140" s="51">
        <v>1899</v>
      </c>
      <c r="D140" s="52">
        <v>31</v>
      </c>
      <c r="E140" s="53">
        <f t="shared" si="13"/>
        <v>1.6324381253291207</v>
      </c>
      <c r="F140" s="7">
        <v>0</v>
      </c>
      <c r="G140" s="7"/>
      <c r="H140" s="63">
        <v>1</v>
      </c>
      <c r="I140" s="26">
        <f t="shared" si="9"/>
        <v>0</v>
      </c>
      <c r="J140" s="26">
        <f t="shared" si="10"/>
        <v>-1</v>
      </c>
    </row>
    <row r="141" spans="1:10" s="31" customFormat="1" x14ac:dyDescent="0.25">
      <c r="A141" s="7">
        <v>12</v>
      </c>
      <c r="B141" s="36" t="s">
        <v>133</v>
      </c>
      <c r="C141" s="51">
        <v>3588</v>
      </c>
      <c r="D141" s="52">
        <v>92</v>
      </c>
      <c r="E141" s="53">
        <f t="shared" si="13"/>
        <v>2.5641025641025639</v>
      </c>
      <c r="F141" s="7">
        <v>0</v>
      </c>
      <c r="G141" s="7"/>
      <c r="H141" s="63">
        <v>4</v>
      </c>
      <c r="I141" s="26">
        <f t="shared" si="9"/>
        <v>0</v>
      </c>
      <c r="J141" s="26">
        <f t="shared" si="10"/>
        <v>-4</v>
      </c>
    </row>
    <row r="142" spans="1:10" s="31" customFormat="1" x14ac:dyDescent="0.25">
      <c r="A142" s="7">
        <v>13</v>
      </c>
      <c r="B142" s="36" t="s">
        <v>130</v>
      </c>
      <c r="C142" s="51">
        <v>3352</v>
      </c>
      <c r="D142" s="52">
        <v>26</v>
      </c>
      <c r="E142" s="53">
        <f t="shared" si="13"/>
        <v>0.77565632458233891</v>
      </c>
      <c r="F142" s="7">
        <v>0</v>
      </c>
      <c r="G142" s="7"/>
      <c r="H142" s="63">
        <v>1</v>
      </c>
      <c r="I142" s="26">
        <f t="shared" si="9"/>
        <v>0</v>
      </c>
      <c r="J142" s="26">
        <f t="shared" si="10"/>
        <v>-1</v>
      </c>
    </row>
    <row r="143" spans="1:10" s="31" customFormat="1" x14ac:dyDescent="0.25">
      <c r="A143" s="7">
        <v>14</v>
      </c>
      <c r="B143" s="36" t="s">
        <v>136</v>
      </c>
      <c r="C143" s="51">
        <v>1281</v>
      </c>
      <c r="D143" s="52">
        <v>60</v>
      </c>
      <c r="E143" s="53">
        <f t="shared" si="13"/>
        <v>4.6838407494145207</v>
      </c>
      <c r="F143" s="7">
        <v>0</v>
      </c>
      <c r="G143" s="7"/>
      <c r="H143" s="63">
        <v>3</v>
      </c>
      <c r="I143" s="26">
        <f t="shared" si="9"/>
        <v>0</v>
      </c>
      <c r="J143" s="26">
        <f t="shared" si="10"/>
        <v>-3</v>
      </c>
    </row>
    <row r="144" spans="1:10" s="31" customFormat="1" x14ac:dyDescent="0.25">
      <c r="A144" s="7">
        <v>15</v>
      </c>
      <c r="B144" s="36" t="s">
        <v>270</v>
      </c>
      <c r="C144" s="51">
        <v>2671</v>
      </c>
      <c r="D144" s="52">
        <v>41</v>
      </c>
      <c r="E144" s="53">
        <f t="shared" si="13"/>
        <v>1.5350056158742045</v>
      </c>
      <c r="F144" s="7">
        <v>0</v>
      </c>
      <c r="G144" s="7"/>
      <c r="H144" s="63">
        <v>1</v>
      </c>
      <c r="I144" s="26">
        <f t="shared" si="9"/>
        <v>0</v>
      </c>
      <c r="J144" s="26">
        <f t="shared" si="10"/>
        <v>-1</v>
      </c>
    </row>
    <row r="145" spans="1:10" s="31" customFormat="1" x14ac:dyDescent="0.25">
      <c r="A145" s="7">
        <v>16</v>
      </c>
      <c r="B145" s="36" t="s">
        <v>132</v>
      </c>
      <c r="C145" s="51">
        <v>3917</v>
      </c>
      <c r="D145" s="52">
        <v>13</v>
      </c>
      <c r="E145" s="53">
        <f t="shared" si="13"/>
        <v>0.33188664794485573</v>
      </c>
      <c r="F145" s="7">
        <v>0</v>
      </c>
      <c r="G145" s="7"/>
      <c r="H145" s="63">
        <v>0</v>
      </c>
      <c r="I145" s="26">
        <f t="shared" si="9"/>
        <v>0</v>
      </c>
      <c r="J145" s="26">
        <f t="shared" si="10"/>
        <v>0</v>
      </c>
    </row>
    <row r="146" spans="1:10" s="31" customFormat="1" x14ac:dyDescent="0.25">
      <c r="A146" s="7">
        <v>17</v>
      </c>
      <c r="B146" s="36" t="s">
        <v>145</v>
      </c>
      <c r="C146" s="51">
        <v>3315</v>
      </c>
      <c r="D146" s="52">
        <v>51</v>
      </c>
      <c r="E146" s="53">
        <f t="shared" si="13"/>
        <v>1.5384615384615385</v>
      </c>
      <c r="F146" s="7">
        <v>0</v>
      </c>
      <c r="G146" s="7"/>
      <c r="H146" s="63">
        <v>1</v>
      </c>
      <c r="I146" s="26">
        <f t="shared" si="9"/>
        <v>0</v>
      </c>
      <c r="J146" s="26">
        <f t="shared" si="10"/>
        <v>-1</v>
      </c>
    </row>
    <row r="147" spans="1:10" s="31" customFormat="1" x14ac:dyDescent="0.25">
      <c r="A147" s="82" t="s">
        <v>146</v>
      </c>
      <c r="B147" s="38" t="s">
        <v>147</v>
      </c>
      <c r="C147" s="3">
        <f>SUM(C148:C158)</f>
        <v>22883</v>
      </c>
      <c r="D147" s="3">
        <f>SUM(D148:D158)</f>
        <v>465</v>
      </c>
      <c r="E147" s="4">
        <f t="shared" si="12"/>
        <v>2.0320762137831578</v>
      </c>
      <c r="F147" s="82">
        <f>SUM(F148:F158)</f>
        <v>0</v>
      </c>
      <c r="G147" s="82">
        <v>0</v>
      </c>
      <c r="H147" s="64">
        <f>SUM(H148:H158)</f>
        <v>0</v>
      </c>
      <c r="I147" s="3">
        <f t="shared" si="9"/>
        <v>0</v>
      </c>
      <c r="J147" s="3">
        <f t="shared" si="10"/>
        <v>0</v>
      </c>
    </row>
    <row r="148" spans="1:10" s="31" customFormat="1" x14ac:dyDescent="0.25">
      <c r="A148" s="7">
        <v>1</v>
      </c>
      <c r="B148" s="36" t="s">
        <v>148</v>
      </c>
      <c r="C148" s="39">
        <v>1284</v>
      </c>
      <c r="D148" s="39">
        <v>25</v>
      </c>
      <c r="E148" s="45">
        <f t="shared" si="12"/>
        <v>1.9470404984423675</v>
      </c>
      <c r="F148" s="7">
        <v>0</v>
      </c>
      <c r="G148" s="7"/>
      <c r="H148" s="63">
        <v>0</v>
      </c>
      <c r="I148" s="26">
        <f t="shared" si="9"/>
        <v>0</v>
      </c>
      <c r="J148" s="26">
        <f t="shared" si="10"/>
        <v>0</v>
      </c>
    </row>
    <row r="149" spans="1:10" s="31" customFormat="1" x14ac:dyDescent="0.25">
      <c r="A149" s="7">
        <v>2</v>
      </c>
      <c r="B149" s="36" t="s">
        <v>158</v>
      </c>
      <c r="C149" s="39">
        <v>2289</v>
      </c>
      <c r="D149" s="39">
        <v>59</v>
      </c>
      <c r="E149" s="45">
        <f>D149/C149*100</f>
        <v>2.5775447793796418</v>
      </c>
      <c r="F149" s="7">
        <v>0</v>
      </c>
      <c r="G149" s="7"/>
      <c r="H149" s="63">
        <v>0</v>
      </c>
      <c r="I149" s="26">
        <f t="shared" si="9"/>
        <v>0</v>
      </c>
      <c r="J149" s="26">
        <f t="shared" si="10"/>
        <v>0</v>
      </c>
    </row>
    <row r="150" spans="1:10" s="31" customFormat="1" x14ac:dyDescent="0.25">
      <c r="A150" s="7">
        <v>3</v>
      </c>
      <c r="B150" s="36" t="s">
        <v>149</v>
      </c>
      <c r="C150" s="39">
        <v>1402</v>
      </c>
      <c r="D150" s="39">
        <v>36</v>
      </c>
      <c r="E150" s="45">
        <f t="shared" si="12"/>
        <v>2.5677603423680457</v>
      </c>
      <c r="F150" s="7">
        <v>0</v>
      </c>
      <c r="G150" s="7"/>
      <c r="H150" s="63">
        <v>0</v>
      </c>
      <c r="I150" s="26">
        <f t="shared" si="9"/>
        <v>0</v>
      </c>
      <c r="J150" s="26">
        <f t="shared" si="10"/>
        <v>0</v>
      </c>
    </row>
    <row r="151" spans="1:10" s="31" customFormat="1" x14ac:dyDescent="0.25">
      <c r="A151" s="7">
        <v>4</v>
      </c>
      <c r="B151" s="36" t="s">
        <v>155</v>
      </c>
      <c r="C151" s="39">
        <v>1954</v>
      </c>
      <c r="D151" s="39">
        <v>57</v>
      </c>
      <c r="E151" s="45">
        <f t="shared" si="12"/>
        <v>2.9170931422722624</v>
      </c>
      <c r="F151" s="7">
        <v>0</v>
      </c>
      <c r="G151" s="7"/>
      <c r="H151" s="63">
        <v>0</v>
      </c>
      <c r="I151" s="26">
        <f t="shared" si="9"/>
        <v>0</v>
      </c>
      <c r="J151" s="26">
        <f t="shared" si="10"/>
        <v>0</v>
      </c>
    </row>
    <row r="152" spans="1:10" s="31" customFormat="1" x14ac:dyDescent="0.25">
      <c r="A152" s="7">
        <v>5</v>
      </c>
      <c r="B152" s="36" t="s">
        <v>150</v>
      </c>
      <c r="C152" s="39">
        <v>2997</v>
      </c>
      <c r="D152" s="39">
        <v>54</v>
      </c>
      <c r="E152" s="45">
        <f t="shared" si="12"/>
        <v>1.8018018018018018</v>
      </c>
      <c r="F152" s="7">
        <v>0</v>
      </c>
      <c r="G152" s="7"/>
      <c r="H152" s="63">
        <v>0</v>
      </c>
      <c r="I152" s="26">
        <f t="shared" si="9"/>
        <v>0</v>
      </c>
      <c r="J152" s="26">
        <f t="shared" si="10"/>
        <v>0</v>
      </c>
    </row>
    <row r="153" spans="1:10" s="31" customFormat="1" x14ac:dyDescent="0.25">
      <c r="A153" s="7">
        <v>6</v>
      </c>
      <c r="B153" s="36" t="s">
        <v>152</v>
      </c>
      <c r="C153" s="39">
        <v>1773</v>
      </c>
      <c r="D153" s="39">
        <v>44</v>
      </c>
      <c r="E153" s="45">
        <f t="shared" si="12"/>
        <v>2.4816694867456288</v>
      </c>
      <c r="F153" s="7">
        <v>0</v>
      </c>
      <c r="G153" s="7"/>
      <c r="H153" s="63">
        <v>0</v>
      </c>
      <c r="I153" s="26">
        <f t="shared" si="9"/>
        <v>0</v>
      </c>
      <c r="J153" s="26">
        <f t="shared" si="10"/>
        <v>0</v>
      </c>
    </row>
    <row r="154" spans="1:10" s="31" customFormat="1" x14ac:dyDescent="0.25">
      <c r="A154" s="7">
        <v>7</v>
      </c>
      <c r="B154" s="36" t="s">
        <v>154</v>
      </c>
      <c r="C154" s="39">
        <v>2876</v>
      </c>
      <c r="D154" s="39">
        <v>44</v>
      </c>
      <c r="E154" s="45">
        <f t="shared" si="12"/>
        <v>1.52990264255911</v>
      </c>
      <c r="F154" s="7">
        <v>0</v>
      </c>
      <c r="G154" s="7"/>
      <c r="H154" s="63">
        <v>0</v>
      </c>
      <c r="I154" s="26">
        <f t="shared" si="9"/>
        <v>0</v>
      </c>
      <c r="J154" s="26">
        <f t="shared" si="10"/>
        <v>0</v>
      </c>
    </row>
    <row r="155" spans="1:10" s="31" customFormat="1" x14ac:dyDescent="0.25">
      <c r="A155" s="7">
        <v>8</v>
      </c>
      <c r="B155" s="36" t="s">
        <v>157</v>
      </c>
      <c r="C155" s="39">
        <v>2119</v>
      </c>
      <c r="D155" s="39">
        <v>40</v>
      </c>
      <c r="E155" s="45">
        <f t="shared" si="12"/>
        <v>1.8876828692779613</v>
      </c>
      <c r="F155" s="7">
        <v>0</v>
      </c>
      <c r="G155" s="7"/>
      <c r="H155" s="63">
        <v>0</v>
      </c>
      <c r="I155" s="26">
        <f t="shared" si="9"/>
        <v>0</v>
      </c>
      <c r="J155" s="26">
        <f t="shared" si="10"/>
        <v>0</v>
      </c>
    </row>
    <row r="156" spans="1:10" s="31" customFormat="1" x14ac:dyDescent="0.25">
      <c r="A156" s="7">
        <v>9</v>
      </c>
      <c r="B156" s="36" t="s">
        <v>156</v>
      </c>
      <c r="C156" s="39">
        <v>2216</v>
      </c>
      <c r="D156" s="39">
        <v>43</v>
      </c>
      <c r="E156" s="45">
        <f>D156/C156*100</f>
        <v>1.9404332129963902</v>
      </c>
      <c r="F156" s="7">
        <v>0</v>
      </c>
      <c r="G156" s="7"/>
      <c r="H156" s="63">
        <v>0</v>
      </c>
      <c r="I156" s="26">
        <f t="shared" si="9"/>
        <v>0</v>
      </c>
      <c r="J156" s="26">
        <f t="shared" si="10"/>
        <v>0</v>
      </c>
    </row>
    <row r="157" spans="1:10" s="31" customFormat="1" x14ac:dyDescent="0.25">
      <c r="A157" s="7">
        <v>10</v>
      </c>
      <c r="B157" s="36" t="s">
        <v>151</v>
      </c>
      <c r="C157" s="39">
        <v>2235</v>
      </c>
      <c r="D157" s="39">
        <v>29</v>
      </c>
      <c r="E157" s="45">
        <f>D157/C157*100</f>
        <v>1.2975391498881432</v>
      </c>
      <c r="F157" s="7">
        <v>0</v>
      </c>
      <c r="G157" s="7"/>
      <c r="H157" s="63">
        <v>0</v>
      </c>
      <c r="I157" s="26">
        <f t="shared" si="9"/>
        <v>0</v>
      </c>
      <c r="J157" s="26">
        <f t="shared" si="10"/>
        <v>0</v>
      </c>
    </row>
    <row r="158" spans="1:10" s="31" customFormat="1" x14ac:dyDescent="0.25">
      <c r="A158" s="7">
        <v>11</v>
      </c>
      <c r="B158" s="36" t="s">
        <v>153</v>
      </c>
      <c r="C158" s="39">
        <v>1738</v>
      </c>
      <c r="D158" s="39">
        <v>34</v>
      </c>
      <c r="E158" s="45">
        <f>D158/C158*100</f>
        <v>1.9562715765247412</v>
      </c>
      <c r="F158" s="7">
        <v>0</v>
      </c>
      <c r="G158" s="7"/>
      <c r="H158" s="63">
        <v>0</v>
      </c>
      <c r="I158" s="26">
        <f t="shared" si="9"/>
        <v>0</v>
      </c>
      <c r="J158" s="26">
        <f t="shared" si="10"/>
        <v>0</v>
      </c>
    </row>
    <row r="159" spans="1:10" s="31" customFormat="1" x14ac:dyDescent="0.25">
      <c r="A159" s="82" t="s">
        <v>159</v>
      </c>
      <c r="B159" s="38" t="s">
        <v>160</v>
      </c>
      <c r="C159" s="3">
        <f>SUM(C160:C169)</f>
        <v>5236</v>
      </c>
      <c r="D159" s="3">
        <f>SUM(D160:D169)</f>
        <v>1809</v>
      </c>
      <c r="E159" s="4">
        <f t="shared" si="12"/>
        <v>34.549274255156611</v>
      </c>
      <c r="F159" s="3">
        <f>SUM(F160:F169)</f>
        <v>171</v>
      </c>
      <c r="G159" s="3">
        <v>210</v>
      </c>
      <c r="H159" s="62">
        <f>SUM(H160:H169)</f>
        <v>220</v>
      </c>
      <c r="I159" s="3">
        <f t="shared" si="9"/>
        <v>-39</v>
      </c>
      <c r="J159" s="3">
        <f t="shared" si="10"/>
        <v>-49</v>
      </c>
    </row>
    <row r="160" spans="1:10" s="31" customFormat="1" x14ac:dyDescent="0.25">
      <c r="A160" s="7">
        <v>1</v>
      </c>
      <c r="B160" s="36" t="s">
        <v>271</v>
      </c>
      <c r="C160" s="39">
        <v>514</v>
      </c>
      <c r="D160" s="39">
        <v>277</v>
      </c>
      <c r="E160" s="45">
        <f t="shared" si="12"/>
        <v>53.891050583657588</v>
      </c>
      <c r="F160" s="26">
        <v>32</v>
      </c>
      <c r="G160" s="26"/>
      <c r="H160" s="63">
        <v>27</v>
      </c>
      <c r="I160" s="26">
        <f t="shared" si="9"/>
        <v>32</v>
      </c>
      <c r="J160" s="26">
        <f t="shared" si="10"/>
        <v>5</v>
      </c>
    </row>
    <row r="161" spans="1:10" s="31" customFormat="1" x14ac:dyDescent="0.25">
      <c r="A161" s="7">
        <v>2</v>
      </c>
      <c r="B161" s="36" t="s">
        <v>272</v>
      </c>
      <c r="C161" s="39">
        <v>680</v>
      </c>
      <c r="D161" s="39">
        <v>247</v>
      </c>
      <c r="E161" s="45">
        <f t="shared" si="12"/>
        <v>36.323529411764703</v>
      </c>
      <c r="F161" s="26">
        <v>17</v>
      </c>
      <c r="G161" s="26"/>
      <c r="H161" s="63">
        <v>28</v>
      </c>
      <c r="I161" s="26">
        <f t="shared" si="9"/>
        <v>17</v>
      </c>
      <c r="J161" s="26">
        <f t="shared" si="10"/>
        <v>-11</v>
      </c>
    </row>
    <row r="162" spans="1:10" s="31" customFormat="1" x14ac:dyDescent="0.25">
      <c r="A162" s="7">
        <v>3</v>
      </c>
      <c r="B162" s="36" t="s">
        <v>273</v>
      </c>
      <c r="C162" s="39">
        <v>286</v>
      </c>
      <c r="D162" s="39">
        <v>30</v>
      </c>
      <c r="E162" s="45">
        <f t="shared" si="12"/>
        <v>10.48951048951049</v>
      </c>
      <c r="F162" s="26">
        <v>4</v>
      </c>
      <c r="G162" s="26"/>
      <c r="H162" s="63">
        <v>30</v>
      </c>
      <c r="I162" s="26">
        <f t="shared" si="9"/>
        <v>4</v>
      </c>
      <c r="J162" s="26">
        <f t="shared" si="10"/>
        <v>-26</v>
      </c>
    </row>
    <row r="163" spans="1:10" s="31" customFormat="1" x14ac:dyDescent="0.25">
      <c r="A163" s="7">
        <v>4</v>
      </c>
      <c r="B163" s="36" t="s">
        <v>274</v>
      </c>
      <c r="C163" s="39">
        <v>872</v>
      </c>
      <c r="D163" s="39">
        <v>88</v>
      </c>
      <c r="E163" s="45">
        <f t="shared" si="12"/>
        <v>10.091743119266056</v>
      </c>
      <c r="F163" s="26">
        <v>12</v>
      </c>
      <c r="G163" s="26"/>
      <c r="H163" s="63">
        <v>22</v>
      </c>
      <c r="I163" s="26">
        <f t="shared" si="9"/>
        <v>12</v>
      </c>
      <c r="J163" s="26">
        <f t="shared" si="10"/>
        <v>-10</v>
      </c>
    </row>
    <row r="164" spans="1:10" s="31" customFormat="1" x14ac:dyDescent="0.25">
      <c r="A164" s="7">
        <v>5</v>
      </c>
      <c r="B164" s="36" t="s">
        <v>275</v>
      </c>
      <c r="C164" s="39">
        <v>610</v>
      </c>
      <c r="D164" s="39">
        <v>37</v>
      </c>
      <c r="E164" s="45">
        <f t="shared" si="12"/>
        <v>6.0655737704918034</v>
      </c>
      <c r="F164" s="26">
        <v>1</v>
      </c>
      <c r="G164" s="26"/>
      <c r="H164" s="63">
        <v>6</v>
      </c>
      <c r="I164" s="26">
        <f t="shared" si="9"/>
        <v>1</v>
      </c>
      <c r="J164" s="26">
        <f t="shared" si="10"/>
        <v>-5</v>
      </c>
    </row>
    <row r="165" spans="1:10" s="31" customFormat="1" x14ac:dyDescent="0.25">
      <c r="A165" s="7">
        <v>6</v>
      </c>
      <c r="B165" s="36" t="s">
        <v>276</v>
      </c>
      <c r="C165" s="39">
        <v>633</v>
      </c>
      <c r="D165" s="39">
        <v>308</v>
      </c>
      <c r="E165" s="45">
        <f t="shared" si="12"/>
        <v>48.657187993680886</v>
      </c>
      <c r="F165" s="26">
        <v>29</v>
      </c>
      <c r="G165" s="26"/>
      <c r="H165" s="63">
        <v>10</v>
      </c>
      <c r="I165" s="26">
        <f t="shared" ref="I165:I228" si="14">F165-G165</f>
        <v>29</v>
      </c>
      <c r="J165" s="26">
        <f t="shared" ref="J165:J228" si="15">F165-H165</f>
        <v>19</v>
      </c>
    </row>
    <row r="166" spans="1:10" s="31" customFormat="1" x14ac:dyDescent="0.25">
      <c r="A166" s="7">
        <v>7</v>
      </c>
      <c r="B166" s="36" t="s">
        <v>277</v>
      </c>
      <c r="C166" s="39">
        <v>381</v>
      </c>
      <c r="D166" s="39">
        <v>133</v>
      </c>
      <c r="E166" s="45">
        <f t="shared" si="12"/>
        <v>34.908136482939632</v>
      </c>
      <c r="F166" s="26">
        <v>22</v>
      </c>
      <c r="G166" s="26"/>
      <c r="H166" s="63">
        <v>4</v>
      </c>
      <c r="I166" s="26">
        <f t="shared" si="14"/>
        <v>22</v>
      </c>
      <c r="J166" s="26">
        <f t="shared" si="15"/>
        <v>18</v>
      </c>
    </row>
    <row r="167" spans="1:10" s="31" customFormat="1" x14ac:dyDescent="0.25">
      <c r="A167" s="7">
        <v>8</v>
      </c>
      <c r="B167" s="36" t="s">
        <v>278</v>
      </c>
      <c r="C167" s="39">
        <v>417</v>
      </c>
      <c r="D167" s="39">
        <v>205</v>
      </c>
      <c r="E167" s="45">
        <f t="shared" si="12"/>
        <v>49.160671462829733</v>
      </c>
      <c r="F167" s="26">
        <v>18</v>
      </c>
      <c r="G167" s="26"/>
      <c r="H167" s="63">
        <v>31</v>
      </c>
      <c r="I167" s="26">
        <f t="shared" si="14"/>
        <v>18</v>
      </c>
      <c r="J167" s="26">
        <f t="shared" si="15"/>
        <v>-13</v>
      </c>
    </row>
    <row r="168" spans="1:10" s="31" customFormat="1" x14ac:dyDescent="0.25">
      <c r="A168" s="7">
        <v>9</v>
      </c>
      <c r="B168" s="36" t="s">
        <v>279</v>
      </c>
      <c r="C168" s="39">
        <v>402</v>
      </c>
      <c r="D168" s="39">
        <v>254</v>
      </c>
      <c r="E168" s="45">
        <f t="shared" si="12"/>
        <v>63.184079601990049</v>
      </c>
      <c r="F168" s="26">
        <v>6</v>
      </c>
      <c r="G168" s="26"/>
      <c r="H168" s="63">
        <v>32</v>
      </c>
      <c r="I168" s="26">
        <f t="shared" si="14"/>
        <v>6</v>
      </c>
      <c r="J168" s="26">
        <f t="shared" si="15"/>
        <v>-26</v>
      </c>
    </row>
    <row r="169" spans="1:10" s="31" customFormat="1" x14ac:dyDescent="0.25">
      <c r="A169" s="7">
        <v>10</v>
      </c>
      <c r="B169" s="36" t="s">
        <v>280</v>
      </c>
      <c r="C169" s="39">
        <v>441</v>
      </c>
      <c r="D169" s="39">
        <v>230</v>
      </c>
      <c r="E169" s="45">
        <f t="shared" si="12"/>
        <v>52.154195011337869</v>
      </c>
      <c r="F169" s="26">
        <v>30</v>
      </c>
      <c r="G169" s="26"/>
      <c r="H169" s="63">
        <v>30</v>
      </c>
      <c r="I169" s="26">
        <f t="shared" si="14"/>
        <v>30</v>
      </c>
      <c r="J169" s="26">
        <f t="shared" si="15"/>
        <v>0</v>
      </c>
    </row>
    <row r="170" spans="1:10" s="31" customFormat="1" x14ac:dyDescent="0.25">
      <c r="A170" s="82" t="s">
        <v>161</v>
      </c>
      <c r="B170" s="13" t="s">
        <v>162</v>
      </c>
      <c r="C170" s="3">
        <f>SUM(C171:C182)</f>
        <v>6659</v>
      </c>
      <c r="D170" s="3">
        <f>SUM(D171:D182)</f>
        <v>1537</v>
      </c>
      <c r="E170" s="4">
        <f t="shared" ref="E170:E228" si="16">D170/C170*100</f>
        <v>23.081543775341643</v>
      </c>
      <c r="F170" s="3">
        <f>SUM(F171:F182)</f>
        <v>201</v>
      </c>
      <c r="G170" s="3">
        <v>200</v>
      </c>
      <c r="H170" s="62">
        <f>SUM(H171:H182)</f>
        <v>215</v>
      </c>
      <c r="I170" s="3">
        <f t="shared" si="14"/>
        <v>1</v>
      </c>
      <c r="J170" s="3">
        <f t="shared" si="15"/>
        <v>-14</v>
      </c>
    </row>
    <row r="171" spans="1:10" s="31" customFormat="1" x14ac:dyDescent="0.25">
      <c r="A171" s="7">
        <v>1</v>
      </c>
      <c r="B171" s="36" t="s">
        <v>173</v>
      </c>
      <c r="C171" s="39">
        <v>1855</v>
      </c>
      <c r="D171" s="39">
        <v>122</v>
      </c>
      <c r="E171" s="45">
        <f t="shared" si="16"/>
        <v>6.5768194070080863</v>
      </c>
      <c r="F171" s="26">
        <v>33</v>
      </c>
      <c r="G171" s="26"/>
      <c r="H171" s="63">
        <v>21</v>
      </c>
      <c r="I171" s="26">
        <f t="shared" si="14"/>
        <v>33</v>
      </c>
      <c r="J171" s="26">
        <f t="shared" si="15"/>
        <v>12</v>
      </c>
    </row>
    <row r="172" spans="1:10" s="31" customFormat="1" x14ac:dyDescent="0.25">
      <c r="A172" s="7">
        <v>2</v>
      </c>
      <c r="B172" s="36" t="s">
        <v>165</v>
      </c>
      <c r="C172" s="39">
        <v>615</v>
      </c>
      <c r="D172" s="39">
        <v>122</v>
      </c>
      <c r="E172" s="45">
        <f t="shared" si="16"/>
        <v>19.837398373983739</v>
      </c>
      <c r="F172" s="26">
        <v>13</v>
      </c>
      <c r="G172" s="26"/>
      <c r="H172" s="63">
        <v>26</v>
      </c>
      <c r="I172" s="26">
        <f t="shared" si="14"/>
        <v>13</v>
      </c>
      <c r="J172" s="26">
        <f t="shared" si="15"/>
        <v>-13</v>
      </c>
    </row>
    <row r="173" spans="1:10" s="31" customFormat="1" x14ac:dyDescent="0.25">
      <c r="A173" s="7">
        <v>3</v>
      </c>
      <c r="B173" s="36" t="s">
        <v>166</v>
      </c>
      <c r="C173" s="39">
        <v>614</v>
      </c>
      <c r="D173" s="39">
        <v>148</v>
      </c>
      <c r="E173" s="45">
        <f t="shared" si="16"/>
        <v>24.104234527687296</v>
      </c>
      <c r="F173" s="26">
        <v>18</v>
      </c>
      <c r="G173" s="26"/>
      <c r="H173" s="63">
        <v>26</v>
      </c>
      <c r="I173" s="26">
        <f t="shared" si="14"/>
        <v>18</v>
      </c>
      <c r="J173" s="26">
        <f t="shared" si="15"/>
        <v>-8</v>
      </c>
    </row>
    <row r="174" spans="1:10" s="31" customFormat="1" x14ac:dyDescent="0.25">
      <c r="A174" s="7">
        <v>4</v>
      </c>
      <c r="B174" s="36" t="s">
        <v>167</v>
      </c>
      <c r="C174" s="39">
        <v>396</v>
      </c>
      <c r="D174" s="39">
        <v>130</v>
      </c>
      <c r="E174" s="45">
        <f t="shared" si="16"/>
        <v>32.828282828282831</v>
      </c>
      <c r="F174" s="26">
        <v>9</v>
      </c>
      <c r="G174" s="26"/>
      <c r="H174" s="63">
        <v>18</v>
      </c>
      <c r="I174" s="26">
        <f t="shared" si="14"/>
        <v>9</v>
      </c>
      <c r="J174" s="26">
        <f t="shared" si="15"/>
        <v>-9</v>
      </c>
    </row>
    <row r="175" spans="1:10" s="31" customFormat="1" x14ac:dyDescent="0.25">
      <c r="A175" s="7">
        <v>5</v>
      </c>
      <c r="B175" s="36" t="s">
        <v>164</v>
      </c>
      <c r="C175" s="39">
        <v>305</v>
      </c>
      <c r="D175" s="39">
        <v>30</v>
      </c>
      <c r="E175" s="45">
        <f t="shared" si="16"/>
        <v>9.8360655737704921</v>
      </c>
      <c r="F175" s="26">
        <v>9</v>
      </c>
      <c r="G175" s="26"/>
      <c r="H175" s="63">
        <v>8</v>
      </c>
      <c r="I175" s="26">
        <f t="shared" si="14"/>
        <v>9</v>
      </c>
      <c r="J175" s="26">
        <f t="shared" si="15"/>
        <v>1</v>
      </c>
    </row>
    <row r="176" spans="1:10" s="31" customFormat="1" x14ac:dyDescent="0.25">
      <c r="A176" s="7">
        <v>6</v>
      </c>
      <c r="B176" s="36" t="s">
        <v>258</v>
      </c>
      <c r="C176" s="39">
        <v>324</v>
      </c>
      <c r="D176" s="39">
        <v>101</v>
      </c>
      <c r="E176" s="45">
        <f t="shared" si="16"/>
        <v>31.172839506172838</v>
      </c>
      <c r="F176" s="26">
        <v>14</v>
      </c>
      <c r="G176" s="26"/>
      <c r="H176" s="63">
        <v>15</v>
      </c>
      <c r="I176" s="26">
        <f t="shared" si="14"/>
        <v>14</v>
      </c>
      <c r="J176" s="26">
        <f t="shared" si="15"/>
        <v>-1</v>
      </c>
    </row>
    <row r="177" spans="1:10" s="31" customFormat="1" x14ac:dyDescent="0.25">
      <c r="A177" s="7">
        <v>7</v>
      </c>
      <c r="B177" s="36" t="s">
        <v>163</v>
      </c>
      <c r="C177" s="39">
        <v>668</v>
      </c>
      <c r="D177" s="39">
        <v>126</v>
      </c>
      <c r="E177" s="45">
        <f t="shared" si="16"/>
        <v>18.862275449101794</v>
      </c>
      <c r="F177" s="26">
        <v>30</v>
      </c>
      <c r="G177" s="26"/>
      <c r="H177" s="63">
        <v>27</v>
      </c>
      <c r="I177" s="26">
        <f t="shared" si="14"/>
        <v>30</v>
      </c>
      <c r="J177" s="26">
        <f t="shared" si="15"/>
        <v>3</v>
      </c>
    </row>
    <row r="178" spans="1:10" s="31" customFormat="1" x14ac:dyDescent="0.25">
      <c r="A178" s="7">
        <v>8</v>
      </c>
      <c r="B178" s="36" t="s">
        <v>168</v>
      </c>
      <c r="C178" s="39">
        <v>696</v>
      </c>
      <c r="D178" s="39">
        <v>181</v>
      </c>
      <c r="E178" s="45">
        <f t="shared" si="16"/>
        <v>26.005747126436781</v>
      </c>
      <c r="F178" s="26">
        <v>25</v>
      </c>
      <c r="G178" s="26"/>
      <c r="H178" s="63">
        <v>30</v>
      </c>
      <c r="I178" s="26">
        <f t="shared" si="14"/>
        <v>25</v>
      </c>
      <c r="J178" s="26">
        <f t="shared" si="15"/>
        <v>-5</v>
      </c>
    </row>
    <row r="179" spans="1:10" s="31" customFormat="1" x14ac:dyDescent="0.25">
      <c r="A179" s="7">
        <v>9</v>
      </c>
      <c r="B179" s="36" t="s">
        <v>169</v>
      </c>
      <c r="C179" s="39">
        <v>235</v>
      </c>
      <c r="D179" s="39">
        <v>64</v>
      </c>
      <c r="E179" s="45">
        <f t="shared" si="16"/>
        <v>27.23404255319149</v>
      </c>
      <c r="F179" s="26">
        <v>7</v>
      </c>
      <c r="G179" s="26"/>
      <c r="H179" s="63">
        <v>9</v>
      </c>
      <c r="I179" s="26">
        <f t="shared" si="14"/>
        <v>7</v>
      </c>
      <c r="J179" s="26">
        <f t="shared" si="15"/>
        <v>-2</v>
      </c>
    </row>
    <row r="180" spans="1:10" s="31" customFormat="1" x14ac:dyDescent="0.25">
      <c r="A180" s="7">
        <v>10</v>
      </c>
      <c r="B180" s="36" t="s">
        <v>170</v>
      </c>
      <c r="C180" s="39">
        <v>280</v>
      </c>
      <c r="D180" s="39">
        <v>155</v>
      </c>
      <c r="E180" s="45">
        <f t="shared" si="16"/>
        <v>55.357142857142861</v>
      </c>
      <c r="F180" s="26">
        <v>15</v>
      </c>
      <c r="G180" s="26"/>
      <c r="H180" s="63">
        <v>11</v>
      </c>
      <c r="I180" s="26">
        <f t="shared" si="14"/>
        <v>15</v>
      </c>
      <c r="J180" s="26">
        <f t="shared" si="15"/>
        <v>4</v>
      </c>
    </row>
    <row r="181" spans="1:10" s="31" customFormat="1" x14ac:dyDescent="0.25">
      <c r="A181" s="7">
        <v>11</v>
      </c>
      <c r="B181" s="36" t="s">
        <v>172</v>
      </c>
      <c r="C181" s="39">
        <v>449</v>
      </c>
      <c r="D181" s="39">
        <v>240</v>
      </c>
      <c r="E181" s="45">
        <f t="shared" si="16"/>
        <v>53.452115812917597</v>
      </c>
      <c r="F181" s="26">
        <v>16</v>
      </c>
      <c r="G181" s="26"/>
      <c r="H181" s="63">
        <v>16</v>
      </c>
      <c r="I181" s="26">
        <f t="shared" si="14"/>
        <v>16</v>
      </c>
      <c r="J181" s="26">
        <f t="shared" si="15"/>
        <v>0</v>
      </c>
    </row>
    <row r="182" spans="1:10" s="31" customFormat="1" x14ac:dyDescent="0.25">
      <c r="A182" s="7">
        <v>12</v>
      </c>
      <c r="B182" s="36" t="s">
        <v>171</v>
      </c>
      <c r="C182" s="39">
        <v>222</v>
      </c>
      <c r="D182" s="39">
        <v>118</v>
      </c>
      <c r="E182" s="45">
        <f t="shared" si="16"/>
        <v>53.153153153153156</v>
      </c>
      <c r="F182" s="26">
        <v>12</v>
      </c>
      <c r="G182" s="26"/>
      <c r="H182" s="63">
        <v>8</v>
      </c>
      <c r="I182" s="26">
        <f t="shared" si="14"/>
        <v>12</v>
      </c>
      <c r="J182" s="26">
        <f t="shared" si="15"/>
        <v>4</v>
      </c>
    </row>
    <row r="183" spans="1:10" s="31" customFormat="1" x14ac:dyDescent="0.25">
      <c r="A183" s="82" t="s">
        <v>174</v>
      </c>
      <c r="B183" s="13" t="s">
        <v>175</v>
      </c>
      <c r="C183" s="3">
        <f>SUM(C184:C193)</f>
        <v>7654</v>
      </c>
      <c r="D183" s="3">
        <f>SUM(D184:D193)</f>
        <v>2377</v>
      </c>
      <c r="E183" s="4">
        <f t="shared" si="16"/>
        <v>31.055657172720146</v>
      </c>
      <c r="F183" s="3">
        <f>SUM(F184:F193)</f>
        <v>364</v>
      </c>
      <c r="G183" s="3">
        <v>250</v>
      </c>
      <c r="H183" s="62">
        <f>SUM(H184:H193)</f>
        <v>375</v>
      </c>
      <c r="I183" s="3">
        <f t="shared" si="14"/>
        <v>114</v>
      </c>
      <c r="J183" s="3">
        <f t="shared" si="15"/>
        <v>-11</v>
      </c>
    </row>
    <row r="184" spans="1:10" s="31" customFormat="1" x14ac:dyDescent="0.25">
      <c r="A184" s="7">
        <v>1</v>
      </c>
      <c r="B184" s="36" t="s">
        <v>180</v>
      </c>
      <c r="C184" s="39">
        <v>722</v>
      </c>
      <c r="D184" s="39">
        <v>148</v>
      </c>
      <c r="E184" s="45">
        <f t="shared" si="16"/>
        <v>20.498614958448755</v>
      </c>
      <c r="F184" s="26">
        <v>46</v>
      </c>
      <c r="G184" s="26"/>
      <c r="H184" s="63">
        <v>29</v>
      </c>
      <c r="I184" s="26">
        <f t="shared" si="14"/>
        <v>46</v>
      </c>
      <c r="J184" s="26">
        <f t="shared" si="15"/>
        <v>17</v>
      </c>
    </row>
    <row r="185" spans="1:10" s="31" customFormat="1" x14ac:dyDescent="0.25">
      <c r="A185" s="7">
        <v>2</v>
      </c>
      <c r="B185" s="36" t="s">
        <v>182</v>
      </c>
      <c r="C185" s="39">
        <v>784</v>
      </c>
      <c r="D185" s="39">
        <v>216</v>
      </c>
      <c r="E185" s="45">
        <f t="shared" si="16"/>
        <v>27.551020408163261</v>
      </c>
      <c r="F185" s="26">
        <v>36</v>
      </c>
      <c r="G185" s="26"/>
      <c r="H185" s="63">
        <v>36</v>
      </c>
      <c r="I185" s="26">
        <f t="shared" si="14"/>
        <v>36</v>
      </c>
      <c r="J185" s="26">
        <f t="shared" si="15"/>
        <v>0</v>
      </c>
    </row>
    <row r="186" spans="1:10" s="31" customFormat="1" x14ac:dyDescent="0.25">
      <c r="A186" s="7">
        <v>3</v>
      </c>
      <c r="B186" s="36" t="s">
        <v>176</v>
      </c>
      <c r="C186" s="39">
        <v>1025</v>
      </c>
      <c r="D186" s="39">
        <v>425</v>
      </c>
      <c r="E186" s="45">
        <f t="shared" si="16"/>
        <v>41.463414634146339</v>
      </c>
      <c r="F186" s="26">
        <v>64</v>
      </c>
      <c r="G186" s="26"/>
      <c r="H186" s="63">
        <v>67</v>
      </c>
      <c r="I186" s="26">
        <f t="shared" si="14"/>
        <v>64</v>
      </c>
      <c r="J186" s="26">
        <f t="shared" si="15"/>
        <v>-3</v>
      </c>
    </row>
    <row r="187" spans="1:10" s="31" customFormat="1" x14ac:dyDescent="0.25">
      <c r="A187" s="7">
        <v>4</v>
      </c>
      <c r="B187" s="36" t="s">
        <v>177</v>
      </c>
      <c r="C187" s="39">
        <v>619</v>
      </c>
      <c r="D187" s="39">
        <v>220</v>
      </c>
      <c r="E187" s="45">
        <f t="shared" si="16"/>
        <v>35.541195476575119</v>
      </c>
      <c r="F187" s="26">
        <v>28</v>
      </c>
      <c r="G187" s="26"/>
      <c r="H187" s="63">
        <v>31</v>
      </c>
      <c r="I187" s="26">
        <f t="shared" si="14"/>
        <v>28</v>
      </c>
      <c r="J187" s="26">
        <f t="shared" si="15"/>
        <v>-3</v>
      </c>
    </row>
    <row r="188" spans="1:10" s="31" customFormat="1" x14ac:dyDescent="0.25">
      <c r="A188" s="7">
        <v>5</v>
      </c>
      <c r="B188" s="36" t="s">
        <v>184</v>
      </c>
      <c r="C188" s="39">
        <v>706</v>
      </c>
      <c r="D188" s="39">
        <v>293</v>
      </c>
      <c r="E188" s="45">
        <f t="shared" si="16"/>
        <v>41.501416430594901</v>
      </c>
      <c r="F188" s="26">
        <v>40</v>
      </c>
      <c r="G188" s="26"/>
      <c r="H188" s="63">
        <v>46</v>
      </c>
      <c r="I188" s="26">
        <f t="shared" si="14"/>
        <v>40</v>
      </c>
      <c r="J188" s="26">
        <f t="shared" si="15"/>
        <v>-6</v>
      </c>
    </row>
    <row r="189" spans="1:10" s="31" customFormat="1" x14ac:dyDescent="0.25">
      <c r="A189" s="7">
        <v>6</v>
      </c>
      <c r="B189" s="36" t="s">
        <v>185</v>
      </c>
      <c r="C189" s="39">
        <v>462</v>
      </c>
      <c r="D189" s="39">
        <v>198</v>
      </c>
      <c r="E189" s="45">
        <f t="shared" si="16"/>
        <v>42.857142857142854</v>
      </c>
      <c r="F189" s="26">
        <v>29</v>
      </c>
      <c r="G189" s="26"/>
      <c r="H189" s="63">
        <v>30</v>
      </c>
      <c r="I189" s="26">
        <f t="shared" si="14"/>
        <v>29</v>
      </c>
      <c r="J189" s="26">
        <f t="shared" si="15"/>
        <v>-1</v>
      </c>
    </row>
    <row r="190" spans="1:10" s="31" customFormat="1" x14ac:dyDescent="0.25">
      <c r="A190" s="7">
        <v>7</v>
      </c>
      <c r="B190" s="36" t="s">
        <v>181</v>
      </c>
      <c r="C190" s="39">
        <v>1262</v>
      </c>
      <c r="D190" s="39">
        <v>97</v>
      </c>
      <c r="E190" s="45">
        <f t="shared" si="16"/>
        <v>7.6862123613312194</v>
      </c>
      <c r="F190" s="26">
        <v>12</v>
      </c>
      <c r="G190" s="26"/>
      <c r="H190" s="63">
        <v>13</v>
      </c>
      <c r="I190" s="26">
        <f t="shared" si="14"/>
        <v>12</v>
      </c>
      <c r="J190" s="26">
        <f t="shared" si="15"/>
        <v>-1</v>
      </c>
    </row>
    <row r="191" spans="1:10" s="31" customFormat="1" x14ac:dyDescent="0.25">
      <c r="A191" s="7">
        <v>8</v>
      </c>
      <c r="B191" s="36" t="s">
        <v>183</v>
      </c>
      <c r="C191" s="39">
        <v>653</v>
      </c>
      <c r="D191" s="39">
        <v>312</v>
      </c>
      <c r="E191" s="45">
        <f t="shared" si="16"/>
        <v>47.779479326186831</v>
      </c>
      <c r="F191" s="26">
        <v>41</v>
      </c>
      <c r="G191" s="26"/>
      <c r="H191" s="63">
        <v>46</v>
      </c>
      <c r="I191" s="26">
        <f t="shared" si="14"/>
        <v>41</v>
      </c>
      <c r="J191" s="26">
        <f t="shared" si="15"/>
        <v>-5</v>
      </c>
    </row>
    <row r="192" spans="1:10" s="31" customFormat="1" x14ac:dyDescent="0.25">
      <c r="A192" s="7">
        <v>9</v>
      </c>
      <c r="B192" s="36" t="s">
        <v>178</v>
      </c>
      <c r="C192" s="39">
        <v>824</v>
      </c>
      <c r="D192" s="39">
        <v>222</v>
      </c>
      <c r="E192" s="45">
        <f t="shared" si="16"/>
        <v>26.941747572815533</v>
      </c>
      <c r="F192" s="26">
        <v>37</v>
      </c>
      <c r="G192" s="26"/>
      <c r="H192" s="63">
        <v>38</v>
      </c>
      <c r="I192" s="26">
        <f t="shared" si="14"/>
        <v>37</v>
      </c>
      <c r="J192" s="26">
        <f t="shared" si="15"/>
        <v>-1</v>
      </c>
    </row>
    <row r="193" spans="1:10" s="31" customFormat="1" x14ac:dyDescent="0.25">
      <c r="A193" s="7">
        <v>10</v>
      </c>
      <c r="B193" s="36" t="s">
        <v>179</v>
      </c>
      <c r="C193" s="39">
        <v>597</v>
      </c>
      <c r="D193" s="39">
        <v>246</v>
      </c>
      <c r="E193" s="45">
        <f t="shared" si="16"/>
        <v>41.206030150753769</v>
      </c>
      <c r="F193" s="26">
        <v>31</v>
      </c>
      <c r="G193" s="26"/>
      <c r="H193" s="63">
        <v>39</v>
      </c>
      <c r="I193" s="26">
        <f t="shared" si="14"/>
        <v>31</v>
      </c>
      <c r="J193" s="26">
        <f t="shared" si="15"/>
        <v>-8</v>
      </c>
    </row>
    <row r="194" spans="1:10" s="31" customFormat="1" x14ac:dyDescent="0.25">
      <c r="A194" s="82" t="s">
        <v>186</v>
      </c>
      <c r="B194" s="13" t="s">
        <v>187</v>
      </c>
      <c r="C194" s="3">
        <f>SUM(C195:C207)</f>
        <v>11190</v>
      </c>
      <c r="D194" s="3">
        <f>SUM(D195:D207)</f>
        <v>3237</v>
      </c>
      <c r="E194" s="4">
        <f t="shared" si="16"/>
        <v>28.927613941018766</v>
      </c>
      <c r="F194" s="3">
        <f>SUM(F195:F207)</f>
        <v>107</v>
      </c>
      <c r="G194" s="3">
        <v>284</v>
      </c>
      <c r="H194" s="62">
        <f>SUM(H195:H207)</f>
        <v>400</v>
      </c>
      <c r="I194" s="3">
        <f t="shared" si="14"/>
        <v>-177</v>
      </c>
      <c r="J194" s="3">
        <f t="shared" si="15"/>
        <v>-293</v>
      </c>
    </row>
    <row r="195" spans="1:10" s="31" customFormat="1" x14ac:dyDescent="0.25">
      <c r="A195" s="7">
        <v>1</v>
      </c>
      <c r="B195" s="36" t="s">
        <v>188</v>
      </c>
      <c r="C195" s="39">
        <v>1936</v>
      </c>
      <c r="D195" s="39">
        <v>62</v>
      </c>
      <c r="E195" s="45">
        <f t="shared" si="16"/>
        <v>3.2024793388429749</v>
      </c>
      <c r="F195" s="26">
        <v>2</v>
      </c>
      <c r="G195" s="26"/>
      <c r="H195" s="65">
        <v>8</v>
      </c>
      <c r="I195" s="26">
        <f t="shared" si="14"/>
        <v>2</v>
      </c>
      <c r="J195" s="26">
        <f t="shared" si="15"/>
        <v>-6</v>
      </c>
    </row>
    <row r="196" spans="1:10" s="31" customFormat="1" x14ac:dyDescent="0.25">
      <c r="A196" s="7">
        <v>2</v>
      </c>
      <c r="B196" s="36" t="s">
        <v>189</v>
      </c>
      <c r="C196" s="39">
        <v>474</v>
      </c>
      <c r="D196" s="39">
        <v>285</v>
      </c>
      <c r="E196" s="45">
        <f t="shared" si="16"/>
        <v>60.12658227848101</v>
      </c>
      <c r="F196" s="26">
        <v>19</v>
      </c>
      <c r="G196" s="26"/>
      <c r="H196" s="65">
        <v>35</v>
      </c>
      <c r="I196" s="26">
        <f t="shared" si="14"/>
        <v>19</v>
      </c>
      <c r="J196" s="26">
        <f t="shared" si="15"/>
        <v>-16</v>
      </c>
    </row>
    <row r="197" spans="1:10" s="31" customFormat="1" x14ac:dyDescent="0.25">
      <c r="A197" s="7">
        <v>3</v>
      </c>
      <c r="B197" s="36" t="s">
        <v>190</v>
      </c>
      <c r="C197" s="39">
        <v>891</v>
      </c>
      <c r="D197" s="39">
        <v>436</v>
      </c>
      <c r="E197" s="45">
        <f t="shared" si="16"/>
        <v>48.933782267115603</v>
      </c>
      <c r="F197" s="26">
        <v>42</v>
      </c>
      <c r="G197" s="26"/>
      <c r="H197" s="65">
        <v>45</v>
      </c>
      <c r="I197" s="26">
        <f t="shared" si="14"/>
        <v>42</v>
      </c>
      <c r="J197" s="26">
        <f t="shared" si="15"/>
        <v>-3</v>
      </c>
    </row>
    <row r="198" spans="1:10" s="31" customFormat="1" x14ac:dyDescent="0.25">
      <c r="A198" s="7">
        <v>4</v>
      </c>
      <c r="B198" s="36" t="s">
        <v>191</v>
      </c>
      <c r="C198" s="39">
        <v>766</v>
      </c>
      <c r="D198" s="39">
        <v>421</v>
      </c>
      <c r="E198" s="45">
        <f t="shared" si="16"/>
        <v>54.960835509138384</v>
      </c>
      <c r="F198" s="26">
        <v>0</v>
      </c>
      <c r="G198" s="26"/>
      <c r="H198" s="65">
        <v>45</v>
      </c>
      <c r="I198" s="26">
        <f t="shared" si="14"/>
        <v>0</v>
      </c>
      <c r="J198" s="26">
        <f t="shared" si="15"/>
        <v>-45</v>
      </c>
    </row>
    <row r="199" spans="1:10" s="31" customFormat="1" x14ac:dyDescent="0.25">
      <c r="A199" s="7">
        <v>5</v>
      </c>
      <c r="B199" s="36" t="s">
        <v>192</v>
      </c>
      <c r="C199" s="39">
        <v>1429</v>
      </c>
      <c r="D199" s="39">
        <v>771</v>
      </c>
      <c r="E199" s="45">
        <f t="shared" si="16"/>
        <v>53.953813855843244</v>
      </c>
      <c r="F199" s="26">
        <v>0</v>
      </c>
      <c r="G199" s="26"/>
      <c r="H199" s="65">
        <v>85</v>
      </c>
      <c r="I199" s="26">
        <f t="shared" si="14"/>
        <v>0</v>
      </c>
      <c r="J199" s="26">
        <f t="shared" si="15"/>
        <v>-85</v>
      </c>
    </row>
    <row r="200" spans="1:10" s="31" customFormat="1" x14ac:dyDescent="0.25">
      <c r="A200" s="7">
        <v>6</v>
      </c>
      <c r="B200" s="36" t="s">
        <v>193</v>
      </c>
      <c r="C200" s="39">
        <v>750</v>
      </c>
      <c r="D200" s="39">
        <v>372</v>
      </c>
      <c r="E200" s="45">
        <f t="shared" si="16"/>
        <v>49.6</v>
      </c>
      <c r="F200" s="26">
        <v>0</v>
      </c>
      <c r="G200" s="26"/>
      <c r="H200" s="65">
        <v>40</v>
      </c>
      <c r="I200" s="26">
        <f t="shared" si="14"/>
        <v>0</v>
      </c>
      <c r="J200" s="26">
        <f t="shared" si="15"/>
        <v>-40</v>
      </c>
    </row>
    <row r="201" spans="1:10" s="31" customFormat="1" x14ac:dyDescent="0.25">
      <c r="A201" s="7">
        <v>7</v>
      </c>
      <c r="B201" s="36" t="s">
        <v>194</v>
      </c>
      <c r="C201" s="39">
        <v>614</v>
      </c>
      <c r="D201" s="39">
        <v>53</v>
      </c>
      <c r="E201" s="45">
        <f t="shared" si="16"/>
        <v>8.6319218241042339</v>
      </c>
      <c r="F201" s="26">
        <v>0</v>
      </c>
      <c r="G201" s="26"/>
      <c r="H201" s="65">
        <v>7</v>
      </c>
      <c r="I201" s="26">
        <f t="shared" si="14"/>
        <v>0</v>
      </c>
      <c r="J201" s="26">
        <f t="shared" si="15"/>
        <v>-7</v>
      </c>
    </row>
    <row r="202" spans="1:10" s="31" customFormat="1" x14ac:dyDescent="0.25">
      <c r="A202" s="7">
        <v>8</v>
      </c>
      <c r="B202" s="36" t="s">
        <v>196</v>
      </c>
      <c r="C202" s="39">
        <v>843</v>
      </c>
      <c r="D202" s="39">
        <v>155</v>
      </c>
      <c r="E202" s="45">
        <f t="shared" si="16"/>
        <v>18.386714116251483</v>
      </c>
      <c r="F202" s="26">
        <v>15</v>
      </c>
      <c r="G202" s="26"/>
      <c r="H202" s="65">
        <v>30</v>
      </c>
      <c r="I202" s="26">
        <f t="shared" si="14"/>
        <v>15</v>
      </c>
      <c r="J202" s="26">
        <f t="shared" si="15"/>
        <v>-15</v>
      </c>
    </row>
    <row r="203" spans="1:10" s="31" customFormat="1" x14ac:dyDescent="0.25">
      <c r="A203" s="7">
        <v>9</v>
      </c>
      <c r="B203" s="36" t="s">
        <v>198</v>
      </c>
      <c r="C203" s="39">
        <v>932</v>
      </c>
      <c r="D203" s="39">
        <v>67</v>
      </c>
      <c r="E203" s="45">
        <f t="shared" si="16"/>
        <v>7.1888412017167376</v>
      </c>
      <c r="F203" s="26">
        <v>1</v>
      </c>
      <c r="G203" s="26"/>
      <c r="H203" s="65">
        <v>12</v>
      </c>
      <c r="I203" s="26">
        <f t="shared" si="14"/>
        <v>1</v>
      </c>
      <c r="J203" s="26">
        <f t="shared" si="15"/>
        <v>-11</v>
      </c>
    </row>
    <row r="204" spans="1:10" s="31" customFormat="1" x14ac:dyDescent="0.25">
      <c r="A204" s="7">
        <v>10</v>
      </c>
      <c r="B204" s="36" t="s">
        <v>197</v>
      </c>
      <c r="C204" s="39">
        <v>814</v>
      </c>
      <c r="D204" s="39">
        <v>113</v>
      </c>
      <c r="E204" s="45">
        <f t="shared" si="16"/>
        <v>13.882063882063884</v>
      </c>
      <c r="F204" s="26">
        <v>0</v>
      </c>
      <c r="G204" s="26"/>
      <c r="H204" s="65">
        <v>6</v>
      </c>
      <c r="I204" s="26">
        <f t="shared" si="14"/>
        <v>0</v>
      </c>
      <c r="J204" s="26">
        <f t="shared" si="15"/>
        <v>-6</v>
      </c>
    </row>
    <row r="205" spans="1:10" s="31" customFormat="1" x14ac:dyDescent="0.25">
      <c r="A205" s="7">
        <v>11</v>
      </c>
      <c r="B205" s="36" t="s">
        <v>199</v>
      </c>
      <c r="C205" s="39">
        <v>430</v>
      </c>
      <c r="D205" s="39">
        <v>133</v>
      </c>
      <c r="E205" s="45">
        <f t="shared" si="16"/>
        <v>30.930232558139537</v>
      </c>
      <c r="F205" s="26">
        <v>0</v>
      </c>
      <c r="G205" s="26"/>
      <c r="H205" s="65">
        <v>25</v>
      </c>
      <c r="I205" s="26">
        <f t="shared" si="14"/>
        <v>0</v>
      </c>
      <c r="J205" s="26">
        <f t="shared" si="15"/>
        <v>-25</v>
      </c>
    </row>
    <row r="206" spans="1:10" s="31" customFormat="1" x14ac:dyDescent="0.25">
      <c r="A206" s="7">
        <v>12</v>
      </c>
      <c r="B206" s="36" t="s">
        <v>200</v>
      </c>
      <c r="C206" s="39">
        <v>370</v>
      </c>
      <c r="D206" s="39">
        <v>109</v>
      </c>
      <c r="E206" s="45">
        <f>D206/C206*100</f>
        <v>29.45945945945946</v>
      </c>
      <c r="F206" s="26">
        <v>2</v>
      </c>
      <c r="G206" s="26"/>
      <c r="H206" s="65">
        <v>22</v>
      </c>
      <c r="I206" s="26">
        <f t="shared" si="14"/>
        <v>2</v>
      </c>
      <c r="J206" s="26">
        <f t="shared" si="15"/>
        <v>-20</v>
      </c>
    </row>
    <row r="207" spans="1:10" s="31" customFormat="1" x14ac:dyDescent="0.25">
      <c r="A207" s="7">
        <v>13</v>
      </c>
      <c r="B207" s="36" t="s">
        <v>195</v>
      </c>
      <c r="C207" s="39">
        <v>941</v>
      </c>
      <c r="D207" s="39">
        <v>260</v>
      </c>
      <c r="E207" s="45">
        <f t="shared" si="16"/>
        <v>27.630180658873538</v>
      </c>
      <c r="F207" s="26">
        <v>26</v>
      </c>
      <c r="G207" s="26"/>
      <c r="H207" s="63">
        <v>40</v>
      </c>
      <c r="I207" s="26">
        <f t="shared" si="14"/>
        <v>26</v>
      </c>
      <c r="J207" s="26">
        <f t="shared" si="15"/>
        <v>-14</v>
      </c>
    </row>
    <row r="208" spans="1:10" s="31" customFormat="1" x14ac:dyDescent="0.25">
      <c r="A208" s="82" t="s">
        <v>201</v>
      </c>
      <c r="B208" s="13" t="s">
        <v>202</v>
      </c>
      <c r="C208" s="3">
        <f>SUM(C209:C219)</f>
        <v>7244</v>
      </c>
      <c r="D208" s="3">
        <f>SUM(D209:D219)</f>
        <v>1465</v>
      </c>
      <c r="E208" s="4">
        <f t="shared" si="16"/>
        <v>20.22363335173937</v>
      </c>
      <c r="F208" s="3">
        <f>SUM(F209:F219)</f>
        <v>142</v>
      </c>
      <c r="G208" s="3">
        <v>170</v>
      </c>
      <c r="H208" s="62">
        <f>SUM(H209:H219)</f>
        <v>178</v>
      </c>
      <c r="I208" s="3">
        <f t="shared" si="14"/>
        <v>-28</v>
      </c>
      <c r="J208" s="3">
        <f t="shared" si="15"/>
        <v>-36</v>
      </c>
    </row>
    <row r="209" spans="1:10" s="31" customFormat="1" x14ac:dyDescent="0.25">
      <c r="A209" s="7">
        <v>1</v>
      </c>
      <c r="B209" s="54" t="s">
        <v>281</v>
      </c>
      <c r="C209" s="55">
        <v>1289</v>
      </c>
      <c r="D209" s="55">
        <v>148</v>
      </c>
      <c r="E209" s="45">
        <f t="shared" si="16"/>
        <v>11.481768813033359</v>
      </c>
      <c r="F209" s="26">
        <v>37</v>
      </c>
      <c r="G209" s="26"/>
      <c r="H209" s="63">
        <v>27</v>
      </c>
      <c r="I209" s="26">
        <f t="shared" si="14"/>
        <v>37</v>
      </c>
      <c r="J209" s="26">
        <f t="shared" si="15"/>
        <v>10</v>
      </c>
    </row>
    <row r="210" spans="1:10" s="31" customFormat="1" x14ac:dyDescent="0.25">
      <c r="A210" s="7">
        <v>2</v>
      </c>
      <c r="B210" s="36" t="s">
        <v>282</v>
      </c>
      <c r="C210" s="55">
        <v>318</v>
      </c>
      <c r="D210" s="55">
        <v>108</v>
      </c>
      <c r="E210" s="45">
        <f>D210/C210*100</f>
        <v>33.962264150943398</v>
      </c>
      <c r="F210" s="26">
        <v>4</v>
      </c>
      <c r="G210" s="26"/>
      <c r="H210" s="63">
        <v>10</v>
      </c>
      <c r="I210" s="26">
        <f t="shared" si="14"/>
        <v>4</v>
      </c>
      <c r="J210" s="26">
        <f t="shared" si="15"/>
        <v>-6</v>
      </c>
    </row>
    <row r="211" spans="1:10" s="31" customFormat="1" x14ac:dyDescent="0.25">
      <c r="A211" s="7">
        <v>3</v>
      </c>
      <c r="B211" s="36" t="s">
        <v>203</v>
      </c>
      <c r="C211" s="55">
        <v>705</v>
      </c>
      <c r="D211" s="55">
        <v>225</v>
      </c>
      <c r="E211" s="45">
        <f t="shared" si="16"/>
        <v>31.914893617021278</v>
      </c>
      <c r="F211" s="26">
        <v>26</v>
      </c>
      <c r="G211" s="26"/>
      <c r="H211" s="63">
        <v>35</v>
      </c>
      <c r="I211" s="26">
        <f t="shared" si="14"/>
        <v>26</v>
      </c>
      <c r="J211" s="26">
        <f t="shared" si="15"/>
        <v>-9</v>
      </c>
    </row>
    <row r="212" spans="1:10" s="31" customFormat="1" x14ac:dyDescent="0.25">
      <c r="A212" s="7">
        <v>4</v>
      </c>
      <c r="B212" s="36" t="s">
        <v>283</v>
      </c>
      <c r="C212" s="55">
        <v>657</v>
      </c>
      <c r="D212" s="55">
        <v>172</v>
      </c>
      <c r="E212" s="45">
        <f t="shared" si="16"/>
        <v>26.17960426179604</v>
      </c>
      <c r="F212" s="26">
        <v>11</v>
      </c>
      <c r="G212" s="26"/>
      <c r="H212" s="63">
        <v>22</v>
      </c>
      <c r="I212" s="26">
        <f t="shared" si="14"/>
        <v>11</v>
      </c>
      <c r="J212" s="26">
        <f t="shared" si="15"/>
        <v>-11</v>
      </c>
    </row>
    <row r="213" spans="1:10" s="31" customFormat="1" x14ac:dyDescent="0.25">
      <c r="A213" s="7">
        <v>5</v>
      </c>
      <c r="B213" s="36" t="s">
        <v>204</v>
      </c>
      <c r="C213" s="55">
        <v>707</v>
      </c>
      <c r="D213" s="55">
        <v>157</v>
      </c>
      <c r="E213" s="45">
        <f t="shared" si="16"/>
        <v>22.206506364922205</v>
      </c>
      <c r="F213" s="26">
        <v>26</v>
      </c>
      <c r="G213" s="26"/>
      <c r="H213" s="63">
        <v>15</v>
      </c>
      <c r="I213" s="26">
        <f t="shared" si="14"/>
        <v>26</v>
      </c>
      <c r="J213" s="26">
        <f t="shared" si="15"/>
        <v>11</v>
      </c>
    </row>
    <row r="214" spans="1:10" s="31" customFormat="1" x14ac:dyDescent="0.25">
      <c r="A214" s="7">
        <v>6</v>
      </c>
      <c r="B214" s="36" t="s">
        <v>284</v>
      </c>
      <c r="C214" s="55">
        <v>440</v>
      </c>
      <c r="D214" s="55">
        <v>57</v>
      </c>
      <c r="E214" s="45">
        <f t="shared" si="16"/>
        <v>12.954545454545455</v>
      </c>
      <c r="F214" s="26">
        <v>1</v>
      </c>
      <c r="G214" s="26"/>
      <c r="H214" s="63">
        <v>1</v>
      </c>
      <c r="I214" s="26">
        <f t="shared" si="14"/>
        <v>1</v>
      </c>
      <c r="J214" s="26">
        <f t="shared" si="15"/>
        <v>0</v>
      </c>
    </row>
    <row r="215" spans="1:10" s="31" customFormat="1" x14ac:dyDescent="0.25">
      <c r="A215" s="7">
        <v>7</v>
      </c>
      <c r="B215" s="36" t="s">
        <v>285</v>
      </c>
      <c r="C215" s="55">
        <v>1241</v>
      </c>
      <c r="D215" s="55">
        <v>86</v>
      </c>
      <c r="E215" s="45">
        <f>D215/C215*100</f>
        <v>6.9298952457695409</v>
      </c>
      <c r="F215" s="26">
        <v>6</v>
      </c>
      <c r="G215" s="26"/>
      <c r="H215" s="63">
        <v>8</v>
      </c>
      <c r="I215" s="26">
        <f t="shared" si="14"/>
        <v>6</v>
      </c>
      <c r="J215" s="26">
        <f t="shared" si="15"/>
        <v>-2</v>
      </c>
    </row>
    <row r="216" spans="1:10" s="31" customFormat="1" x14ac:dyDescent="0.25">
      <c r="A216" s="7">
        <v>8</v>
      </c>
      <c r="B216" s="36" t="s">
        <v>286</v>
      </c>
      <c r="C216" s="55">
        <v>412</v>
      </c>
      <c r="D216" s="55">
        <v>102</v>
      </c>
      <c r="E216" s="45">
        <f>D216/C216*100</f>
        <v>24.757281553398059</v>
      </c>
      <c r="F216" s="26">
        <v>5</v>
      </c>
      <c r="G216" s="26"/>
      <c r="H216" s="63">
        <v>10</v>
      </c>
      <c r="I216" s="26">
        <f t="shared" si="14"/>
        <v>5</v>
      </c>
      <c r="J216" s="26">
        <f t="shared" si="15"/>
        <v>-5</v>
      </c>
    </row>
    <row r="217" spans="1:10" s="31" customFormat="1" x14ac:dyDescent="0.25">
      <c r="A217" s="7">
        <v>9</v>
      </c>
      <c r="B217" s="36" t="s">
        <v>287</v>
      </c>
      <c r="C217" s="55">
        <v>362</v>
      </c>
      <c r="D217" s="55">
        <v>93</v>
      </c>
      <c r="E217" s="45">
        <f t="shared" si="16"/>
        <v>25.69060773480663</v>
      </c>
      <c r="F217" s="26">
        <v>10</v>
      </c>
      <c r="G217" s="26"/>
      <c r="H217" s="63">
        <v>10</v>
      </c>
      <c r="I217" s="26">
        <f t="shared" si="14"/>
        <v>10</v>
      </c>
      <c r="J217" s="26">
        <f t="shared" si="15"/>
        <v>0</v>
      </c>
    </row>
    <row r="218" spans="1:10" s="31" customFormat="1" x14ac:dyDescent="0.25">
      <c r="A218" s="7">
        <v>10</v>
      </c>
      <c r="B218" s="36" t="s">
        <v>288</v>
      </c>
      <c r="C218" s="55">
        <v>570</v>
      </c>
      <c r="D218" s="55">
        <v>108</v>
      </c>
      <c r="E218" s="45">
        <f t="shared" si="16"/>
        <v>18.947368421052634</v>
      </c>
      <c r="F218" s="26">
        <v>7</v>
      </c>
      <c r="G218" s="26"/>
      <c r="H218" s="63">
        <v>15</v>
      </c>
      <c r="I218" s="26">
        <f t="shared" si="14"/>
        <v>7</v>
      </c>
      <c r="J218" s="26">
        <f t="shared" si="15"/>
        <v>-8</v>
      </c>
    </row>
    <row r="219" spans="1:10" s="31" customFormat="1" x14ac:dyDescent="0.25">
      <c r="A219" s="7">
        <v>11</v>
      </c>
      <c r="B219" s="36" t="s">
        <v>205</v>
      </c>
      <c r="C219" s="55">
        <v>543</v>
      </c>
      <c r="D219" s="55">
        <v>209</v>
      </c>
      <c r="E219" s="45">
        <f t="shared" si="16"/>
        <v>38.489871086556171</v>
      </c>
      <c r="F219" s="26">
        <v>9</v>
      </c>
      <c r="G219" s="26"/>
      <c r="H219" s="63">
        <v>25</v>
      </c>
      <c r="I219" s="26">
        <f t="shared" si="14"/>
        <v>9</v>
      </c>
      <c r="J219" s="26">
        <f t="shared" si="15"/>
        <v>-16</v>
      </c>
    </row>
    <row r="220" spans="1:10" s="31" customFormat="1" x14ac:dyDescent="0.25">
      <c r="A220" s="82" t="s">
        <v>206</v>
      </c>
      <c r="B220" s="13" t="s">
        <v>207</v>
      </c>
      <c r="C220" s="3">
        <f>SUM(C221:C232)</f>
        <v>7125</v>
      </c>
      <c r="D220" s="3">
        <f>SUM(D221:D232)</f>
        <v>2217</v>
      </c>
      <c r="E220" s="4">
        <f t="shared" si="16"/>
        <v>31.11578947368421</v>
      </c>
      <c r="F220" s="3">
        <f>SUM(F221:F232)</f>
        <v>47</v>
      </c>
      <c r="G220" s="3">
        <v>260</v>
      </c>
      <c r="H220" s="62">
        <f>SUM(H221:H232)</f>
        <v>300</v>
      </c>
      <c r="I220" s="3">
        <f t="shared" si="14"/>
        <v>-213</v>
      </c>
      <c r="J220" s="3">
        <f t="shared" si="15"/>
        <v>-253</v>
      </c>
    </row>
    <row r="221" spans="1:10" s="31" customFormat="1" x14ac:dyDescent="0.25">
      <c r="A221" s="7">
        <v>1</v>
      </c>
      <c r="B221" s="36" t="s">
        <v>208</v>
      </c>
      <c r="C221" s="39">
        <v>2104</v>
      </c>
      <c r="D221" s="39">
        <v>245</v>
      </c>
      <c r="E221" s="45">
        <f t="shared" si="16"/>
        <v>11.644486692015208</v>
      </c>
      <c r="F221" s="26">
        <v>13</v>
      </c>
      <c r="G221" s="26"/>
      <c r="H221" s="85">
        <v>32</v>
      </c>
      <c r="I221" s="26">
        <f t="shared" si="14"/>
        <v>13</v>
      </c>
      <c r="J221" s="26">
        <f t="shared" si="15"/>
        <v>-19</v>
      </c>
    </row>
    <row r="222" spans="1:10" s="31" customFormat="1" x14ac:dyDescent="0.25">
      <c r="A222" s="7">
        <v>2</v>
      </c>
      <c r="B222" s="36" t="s">
        <v>289</v>
      </c>
      <c r="C222" s="56">
        <v>967</v>
      </c>
      <c r="D222" s="56">
        <v>515</v>
      </c>
      <c r="E222" s="57">
        <f t="shared" si="16"/>
        <v>53.257497414684593</v>
      </c>
      <c r="F222" s="26">
        <v>0</v>
      </c>
      <c r="G222" s="26"/>
      <c r="H222" s="85">
        <v>74</v>
      </c>
      <c r="I222" s="26">
        <f t="shared" si="14"/>
        <v>0</v>
      </c>
      <c r="J222" s="26">
        <f t="shared" si="15"/>
        <v>-74</v>
      </c>
    </row>
    <row r="223" spans="1:10" s="31" customFormat="1" x14ac:dyDescent="0.25">
      <c r="A223" s="7">
        <v>3</v>
      </c>
      <c r="B223" s="36" t="s">
        <v>290</v>
      </c>
      <c r="C223" s="58">
        <v>652</v>
      </c>
      <c r="D223" s="58">
        <v>178</v>
      </c>
      <c r="E223" s="57">
        <f t="shared" si="16"/>
        <v>27.300613496932513</v>
      </c>
      <c r="F223" s="26">
        <v>0</v>
      </c>
      <c r="G223" s="26"/>
      <c r="H223" s="66">
        <v>23</v>
      </c>
      <c r="I223" s="26">
        <f t="shared" si="14"/>
        <v>0</v>
      </c>
      <c r="J223" s="26">
        <f t="shared" si="15"/>
        <v>-23</v>
      </c>
    </row>
    <row r="224" spans="1:10" s="31" customFormat="1" x14ac:dyDescent="0.25">
      <c r="A224" s="7">
        <v>4</v>
      </c>
      <c r="B224" s="36" t="s">
        <v>291</v>
      </c>
      <c r="C224" s="52">
        <v>770</v>
      </c>
      <c r="D224" s="52">
        <v>294</v>
      </c>
      <c r="E224" s="57">
        <f t="shared" si="16"/>
        <v>38.181818181818187</v>
      </c>
      <c r="F224" s="26">
        <v>11</v>
      </c>
      <c r="G224" s="26"/>
      <c r="H224" s="85">
        <v>42</v>
      </c>
      <c r="I224" s="26">
        <f t="shared" si="14"/>
        <v>11</v>
      </c>
      <c r="J224" s="26">
        <f t="shared" si="15"/>
        <v>-31</v>
      </c>
    </row>
    <row r="225" spans="1:10" s="31" customFormat="1" x14ac:dyDescent="0.25">
      <c r="A225" s="7">
        <v>5</v>
      </c>
      <c r="B225" s="36" t="s">
        <v>292</v>
      </c>
      <c r="C225" s="59">
        <v>369</v>
      </c>
      <c r="D225" s="52">
        <v>152</v>
      </c>
      <c r="E225" s="57">
        <f t="shared" si="16"/>
        <v>41.192411924119241</v>
      </c>
      <c r="F225" s="26">
        <v>1</v>
      </c>
      <c r="G225" s="26"/>
      <c r="H225" s="85">
        <v>21</v>
      </c>
      <c r="I225" s="26">
        <f t="shared" si="14"/>
        <v>1</v>
      </c>
      <c r="J225" s="26">
        <f t="shared" si="15"/>
        <v>-20</v>
      </c>
    </row>
    <row r="226" spans="1:10" s="31" customFormat="1" x14ac:dyDescent="0.25">
      <c r="A226" s="7">
        <v>6</v>
      </c>
      <c r="B226" s="36" t="s">
        <v>293</v>
      </c>
      <c r="C226" s="52">
        <v>426</v>
      </c>
      <c r="D226" s="52">
        <v>132</v>
      </c>
      <c r="E226" s="57">
        <f t="shared" si="16"/>
        <v>30.985915492957744</v>
      </c>
      <c r="F226" s="26">
        <v>2</v>
      </c>
      <c r="G226" s="26"/>
      <c r="H226" s="85">
        <v>17</v>
      </c>
      <c r="I226" s="26">
        <f t="shared" si="14"/>
        <v>2</v>
      </c>
      <c r="J226" s="26">
        <f t="shared" si="15"/>
        <v>-15</v>
      </c>
    </row>
    <row r="227" spans="1:10" s="31" customFormat="1" x14ac:dyDescent="0.25">
      <c r="A227" s="7">
        <v>7</v>
      </c>
      <c r="B227" s="36" t="s">
        <v>294</v>
      </c>
      <c r="C227" s="56">
        <v>259</v>
      </c>
      <c r="D227" s="56">
        <v>94</v>
      </c>
      <c r="E227" s="57">
        <f t="shared" si="16"/>
        <v>36.293436293436294</v>
      </c>
      <c r="F227" s="26">
        <v>0</v>
      </c>
      <c r="G227" s="26"/>
      <c r="H227" s="85">
        <v>12</v>
      </c>
      <c r="I227" s="26">
        <f t="shared" si="14"/>
        <v>0</v>
      </c>
      <c r="J227" s="26">
        <f t="shared" si="15"/>
        <v>-12</v>
      </c>
    </row>
    <row r="228" spans="1:10" s="31" customFormat="1" x14ac:dyDescent="0.25">
      <c r="A228" s="7">
        <v>8</v>
      </c>
      <c r="B228" s="36" t="s">
        <v>295</v>
      </c>
      <c r="C228" s="52">
        <v>415</v>
      </c>
      <c r="D228" s="52">
        <v>157</v>
      </c>
      <c r="E228" s="57">
        <f t="shared" si="16"/>
        <v>37.831325301204821</v>
      </c>
      <c r="F228" s="26">
        <v>0</v>
      </c>
      <c r="G228" s="26"/>
      <c r="H228" s="85">
        <v>20</v>
      </c>
      <c r="I228" s="26">
        <f t="shared" si="14"/>
        <v>0</v>
      </c>
      <c r="J228" s="26">
        <f t="shared" si="15"/>
        <v>-20</v>
      </c>
    </row>
    <row r="229" spans="1:10" s="31" customFormat="1" x14ac:dyDescent="0.25">
      <c r="A229" s="7">
        <v>9</v>
      </c>
      <c r="B229" s="36" t="s">
        <v>296</v>
      </c>
      <c r="C229" s="52">
        <v>314</v>
      </c>
      <c r="D229" s="52">
        <v>132</v>
      </c>
      <c r="E229" s="57">
        <f t="shared" ref="E229" si="17">D229/C229*100</f>
        <v>42.038216560509554</v>
      </c>
      <c r="F229" s="26">
        <v>5</v>
      </c>
      <c r="G229" s="26"/>
      <c r="H229" s="85">
        <v>17</v>
      </c>
      <c r="I229" s="26">
        <f t="shared" ref="I229:I267" si="18">F229-G229</f>
        <v>5</v>
      </c>
      <c r="J229" s="26">
        <f t="shared" ref="J229:J267" si="19">F229-H229</f>
        <v>-12</v>
      </c>
    </row>
    <row r="230" spans="1:10" s="31" customFormat="1" x14ac:dyDescent="0.25">
      <c r="A230" s="7">
        <v>10</v>
      </c>
      <c r="B230" s="36" t="s">
        <v>297</v>
      </c>
      <c r="C230" s="52">
        <v>348</v>
      </c>
      <c r="D230" s="52">
        <v>103</v>
      </c>
      <c r="E230" s="57">
        <f>D230/C230*100</f>
        <v>29.597701149425287</v>
      </c>
      <c r="F230" s="26">
        <v>0</v>
      </c>
      <c r="G230" s="26"/>
      <c r="H230" s="66">
        <v>13</v>
      </c>
      <c r="I230" s="26">
        <f t="shared" si="18"/>
        <v>0</v>
      </c>
      <c r="J230" s="26">
        <f t="shared" si="19"/>
        <v>-13</v>
      </c>
    </row>
    <row r="231" spans="1:10" s="31" customFormat="1" x14ac:dyDescent="0.25">
      <c r="A231" s="7">
        <v>11</v>
      </c>
      <c r="B231" s="36" t="s">
        <v>298</v>
      </c>
      <c r="C231" s="52">
        <v>254</v>
      </c>
      <c r="D231" s="52">
        <v>104</v>
      </c>
      <c r="E231" s="57">
        <f>D231/C231*100</f>
        <v>40.944881889763778</v>
      </c>
      <c r="F231" s="26">
        <v>5</v>
      </c>
      <c r="G231" s="26"/>
      <c r="H231" s="85">
        <v>14</v>
      </c>
      <c r="I231" s="26">
        <f t="shared" si="18"/>
        <v>5</v>
      </c>
      <c r="J231" s="26">
        <f t="shared" si="19"/>
        <v>-9</v>
      </c>
    </row>
    <row r="232" spans="1:10" s="31" customFormat="1" x14ac:dyDescent="0.25">
      <c r="A232" s="7">
        <v>12</v>
      </c>
      <c r="B232" s="36" t="s">
        <v>303</v>
      </c>
      <c r="C232" s="52">
        <v>247</v>
      </c>
      <c r="D232" s="52">
        <v>111</v>
      </c>
      <c r="E232" s="57">
        <f>D232/C232*100</f>
        <v>44.939271255060731</v>
      </c>
      <c r="F232" s="26">
        <v>10</v>
      </c>
      <c r="G232" s="26"/>
      <c r="H232" s="85">
        <v>15</v>
      </c>
      <c r="I232" s="26">
        <f t="shared" si="18"/>
        <v>10</v>
      </c>
      <c r="J232" s="26">
        <f t="shared" si="19"/>
        <v>-5</v>
      </c>
    </row>
    <row r="233" spans="1:10" s="31" customFormat="1" x14ac:dyDescent="0.25">
      <c r="A233" s="82" t="s">
        <v>209</v>
      </c>
      <c r="B233" s="13" t="s">
        <v>210</v>
      </c>
      <c r="C233" s="3">
        <f>SUM(C234:C244)</f>
        <v>11919</v>
      </c>
      <c r="D233" s="3">
        <f>SUM(D234:D244)</f>
        <v>1052</v>
      </c>
      <c r="E233" s="4">
        <f t="shared" ref="E233:E267" si="20">D233/C233*100</f>
        <v>8.826243812400369</v>
      </c>
      <c r="F233" s="3">
        <f>SUM(F234:F244)</f>
        <v>52</v>
      </c>
      <c r="G233" s="3">
        <v>100</v>
      </c>
      <c r="H233" s="62">
        <f>SUM(H234:H244)</f>
        <v>150</v>
      </c>
      <c r="I233" s="3">
        <f t="shared" si="18"/>
        <v>-48</v>
      </c>
      <c r="J233" s="3">
        <f t="shared" si="19"/>
        <v>-98</v>
      </c>
    </row>
    <row r="234" spans="1:10" s="31" customFormat="1" x14ac:dyDescent="0.25">
      <c r="A234" s="7">
        <v>1</v>
      </c>
      <c r="B234" s="41" t="s">
        <v>299</v>
      </c>
      <c r="C234" s="51">
        <v>1743</v>
      </c>
      <c r="D234" s="52">
        <v>67</v>
      </c>
      <c r="E234" s="40">
        <v>3.8439472174411931</v>
      </c>
      <c r="F234" s="26">
        <v>4</v>
      </c>
      <c r="G234" s="26"/>
      <c r="H234" s="63">
        <v>3</v>
      </c>
      <c r="I234" s="26">
        <f t="shared" si="18"/>
        <v>4</v>
      </c>
      <c r="J234" s="26">
        <f t="shared" si="19"/>
        <v>1</v>
      </c>
    </row>
    <row r="235" spans="1:10" s="31" customFormat="1" x14ac:dyDescent="0.25">
      <c r="A235" s="7">
        <v>2</v>
      </c>
      <c r="B235" s="36" t="s">
        <v>217</v>
      </c>
      <c r="C235" s="60">
        <v>300</v>
      </c>
      <c r="D235" s="60">
        <v>99</v>
      </c>
      <c r="E235" s="45">
        <f t="shared" ref="E235:E239" si="21">D235/C235*100</f>
        <v>33</v>
      </c>
      <c r="F235" s="26">
        <v>8</v>
      </c>
      <c r="G235" s="26"/>
      <c r="H235" s="63">
        <v>31</v>
      </c>
      <c r="I235" s="26">
        <f t="shared" si="18"/>
        <v>8</v>
      </c>
      <c r="J235" s="26">
        <f t="shared" si="19"/>
        <v>-23</v>
      </c>
    </row>
    <row r="236" spans="1:10" s="31" customFormat="1" x14ac:dyDescent="0.25">
      <c r="A236" s="7">
        <v>3</v>
      </c>
      <c r="B236" s="36" t="s">
        <v>218</v>
      </c>
      <c r="C236" s="49">
        <v>2327</v>
      </c>
      <c r="D236" s="60">
        <v>142</v>
      </c>
      <c r="E236" s="45">
        <f t="shared" si="21"/>
        <v>6.1022776106574996</v>
      </c>
      <c r="F236" s="26">
        <v>0</v>
      </c>
      <c r="G236" s="26"/>
      <c r="H236" s="63">
        <v>2</v>
      </c>
      <c r="I236" s="26">
        <f t="shared" si="18"/>
        <v>0</v>
      </c>
      <c r="J236" s="26">
        <f t="shared" si="19"/>
        <v>-2</v>
      </c>
    </row>
    <row r="237" spans="1:10" s="31" customFormat="1" x14ac:dyDescent="0.25">
      <c r="A237" s="7">
        <v>4</v>
      </c>
      <c r="B237" s="36" t="s">
        <v>213</v>
      </c>
      <c r="C237" s="49">
        <v>2589</v>
      </c>
      <c r="D237" s="60">
        <v>153</v>
      </c>
      <c r="E237" s="45">
        <f>D237/C237*100</f>
        <v>5.9096176129779838</v>
      </c>
      <c r="F237" s="26">
        <v>1</v>
      </c>
      <c r="G237" s="26"/>
      <c r="H237" s="63">
        <v>1</v>
      </c>
      <c r="I237" s="26">
        <f t="shared" si="18"/>
        <v>1</v>
      </c>
      <c r="J237" s="26">
        <f t="shared" si="19"/>
        <v>0</v>
      </c>
    </row>
    <row r="238" spans="1:10" s="31" customFormat="1" x14ac:dyDescent="0.25">
      <c r="A238" s="7">
        <v>5</v>
      </c>
      <c r="B238" s="36" t="s">
        <v>214</v>
      </c>
      <c r="C238" s="60">
        <v>949</v>
      </c>
      <c r="D238" s="60">
        <v>96</v>
      </c>
      <c r="E238" s="45">
        <f t="shared" si="21"/>
        <v>10.1159114857745</v>
      </c>
      <c r="F238" s="26">
        <v>0</v>
      </c>
      <c r="G238" s="26"/>
      <c r="H238" s="63">
        <v>2</v>
      </c>
      <c r="I238" s="26">
        <f t="shared" si="18"/>
        <v>0</v>
      </c>
      <c r="J238" s="26">
        <f t="shared" si="19"/>
        <v>-2</v>
      </c>
    </row>
    <row r="239" spans="1:10" s="31" customFormat="1" x14ac:dyDescent="0.25">
      <c r="A239" s="7">
        <v>6</v>
      </c>
      <c r="B239" s="36" t="s">
        <v>212</v>
      </c>
      <c r="C239" s="60">
        <v>865</v>
      </c>
      <c r="D239" s="60">
        <v>85</v>
      </c>
      <c r="E239" s="45">
        <f t="shared" si="21"/>
        <v>9.8265895953757223</v>
      </c>
      <c r="F239" s="26">
        <v>2</v>
      </c>
      <c r="G239" s="26"/>
      <c r="H239" s="63">
        <v>12</v>
      </c>
      <c r="I239" s="26">
        <f t="shared" si="18"/>
        <v>2</v>
      </c>
      <c r="J239" s="26">
        <f t="shared" si="19"/>
        <v>-10</v>
      </c>
    </row>
    <row r="240" spans="1:10" s="31" customFormat="1" x14ac:dyDescent="0.25">
      <c r="A240" s="7">
        <v>7</v>
      </c>
      <c r="B240" s="36" t="s">
        <v>216</v>
      </c>
      <c r="C240" s="60">
        <v>828</v>
      </c>
      <c r="D240" s="60">
        <v>113</v>
      </c>
      <c r="E240" s="45">
        <f>D240/C240*100</f>
        <v>13.647342995169081</v>
      </c>
      <c r="F240" s="26">
        <v>2</v>
      </c>
      <c r="G240" s="26"/>
      <c r="H240" s="63">
        <v>18</v>
      </c>
      <c r="I240" s="26">
        <f t="shared" si="18"/>
        <v>2</v>
      </c>
      <c r="J240" s="26">
        <f t="shared" si="19"/>
        <v>-16</v>
      </c>
    </row>
    <row r="241" spans="1:10" s="31" customFormat="1" x14ac:dyDescent="0.25">
      <c r="A241" s="7">
        <v>8</v>
      </c>
      <c r="B241" s="36" t="s">
        <v>211</v>
      </c>
      <c r="C241" s="60">
        <v>509</v>
      </c>
      <c r="D241" s="60">
        <v>17</v>
      </c>
      <c r="E241" s="45">
        <f>D241/C241*100</f>
        <v>3.3398821218074657</v>
      </c>
      <c r="F241" s="26">
        <v>0</v>
      </c>
      <c r="G241" s="26"/>
      <c r="H241" s="63">
        <v>1</v>
      </c>
      <c r="I241" s="26">
        <f t="shared" si="18"/>
        <v>0</v>
      </c>
      <c r="J241" s="26">
        <f t="shared" si="19"/>
        <v>-1</v>
      </c>
    </row>
    <row r="242" spans="1:10" s="31" customFormat="1" x14ac:dyDescent="0.25">
      <c r="A242" s="7">
        <v>9</v>
      </c>
      <c r="B242" s="36" t="s">
        <v>300</v>
      </c>
      <c r="C242" s="60">
        <v>675</v>
      </c>
      <c r="D242" s="60">
        <v>33</v>
      </c>
      <c r="E242" s="45">
        <f>D242/C242*100</f>
        <v>4.8888888888888893</v>
      </c>
      <c r="F242" s="26">
        <v>4</v>
      </c>
      <c r="G242" s="26"/>
      <c r="H242" s="63">
        <v>3</v>
      </c>
      <c r="I242" s="26">
        <f t="shared" si="18"/>
        <v>4</v>
      </c>
      <c r="J242" s="26">
        <f t="shared" si="19"/>
        <v>1</v>
      </c>
    </row>
    <row r="243" spans="1:10" s="31" customFormat="1" x14ac:dyDescent="0.25">
      <c r="A243" s="7">
        <v>10</v>
      </c>
      <c r="B243" s="36" t="s">
        <v>219</v>
      </c>
      <c r="C243" s="60">
        <v>666</v>
      </c>
      <c r="D243" s="60">
        <v>112</v>
      </c>
      <c r="E243" s="45">
        <f>D243/C243*100</f>
        <v>16.816816816816818</v>
      </c>
      <c r="F243" s="26">
        <v>28</v>
      </c>
      <c r="G243" s="26"/>
      <c r="H243" s="63">
        <v>36</v>
      </c>
      <c r="I243" s="26">
        <f t="shared" si="18"/>
        <v>28</v>
      </c>
      <c r="J243" s="26">
        <f t="shared" si="19"/>
        <v>-8</v>
      </c>
    </row>
    <row r="244" spans="1:10" s="31" customFormat="1" x14ac:dyDescent="0.25">
      <c r="A244" s="7">
        <v>11</v>
      </c>
      <c r="B244" s="36" t="s">
        <v>215</v>
      </c>
      <c r="C244" s="60">
        <v>468</v>
      </c>
      <c r="D244" s="60">
        <v>135</v>
      </c>
      <c r="E244" s="45">
        <f>D244/C244*100</f>
        <v>28.846153846153843</v>
      </c>
      <c r="F244" s="26">
        <v>3</v>
      </c>
      <c r="G244" s="26"/>
      <c r="H244" s="63">
        <v>41</v>
      </c>
      <c r="I244" s="26">
        <f t="shared" si="18"/>
        <v>3</v>
      </c>
      <c r="J244" s="26">
        <f t="shared" si="19"/>
        <v>-38</v>
      </c>
    </row>
    <row r="245" spans="1:10" s="31" customFormat="1" x14ac:dyDescent="0.25">
      <c r="A245" s="82" t="s">
        <v>220</v>
      </c>
      <c r="B245" s="13" t="s">
        <v>221</v>
      </c>
      <c r="C245" s="3">
        <f>SUM(C246:C260)</f>
        <v>18837</v>
      </c>
      <c r="D245" s="3">
        <f>SUM(D246:D260)</f>
        <v>851</v>
      </c>
      <c r="E245" s="4">
        <f t="shared" si="20"/>
        <v>4.5177045177045176</v>
      </c>
      <c r="F245" s="62">
        <f>SUM(F246:F260)</f>
        <v>42</v>
      </c>
      <c r="G245" s="3">
        <v>70</v>
      </c>
      <c r="H245" s="62">
        <f>SUM(H246:H260)</f>
        <v>70</v>
      </c>
      <c r="I245" s="3">
        <f>F245-G245</f>
        <v>-28</v>
      </c>
      <c r="J245" s="3">
        <f>F245-H245</f>
        <v>-28</v>
      </c>
    </row>
    <row r="246" spans="1:10" s="31" customFormat="1" x14ac:dyDescent="0.25">
      <c r="A246" s="7">
        <v>1</v>
      </c>
      <c r="B246" s="36" t="s">
        <v>301</v>
      </c>
      <c r="C246" s="39">
        <v>2133</v>
      </c>
      <c r="D246" s="39">
        <v>79</v>
      </c>
      <c r="E246" s="45">
        <f>D246/C246*100</f>
        <v>3.7037037037037033</v>
      </c>
      <c r="F246" s="68">
        <v>5</v>
      </c>
      <c r="G246" s="26"/>
      <c r="H246" s="63">
        <v>11</v>
      </c>
      <c r="I246" s="26">
        <f t="shared" si="18"/>
        <v>5</v>
      </c>
      <c r="J246" s="26">
        <f t="shared" si="19"/>
        <v>-6</v>
      </c>
    </row>
    <row r="247" spans="1:10" s="31" customFormat="1" x14ac:dyDescent="0.25">
      <c r="A247" s="7">
        <v>2</v>
      </c>
      <c r="B247" s="36" t="s">
        <v>224</v>
      </c>
      <c r="C247" s="39">
        <v>954</v>
      </c>
      <c r="D247" s="39">
        <v>49</v>
      </c>
      <c r="E247" s="45">
        <f t="shared" ref="E247:E260" si="22">D247/C247*100</f>
        <v>5.1362683438155132</v>
      </c>
      <c r="F247" s="68">
        <v>2</v>
      </c>
      <c r="G247" s="26"/>
      <c r="H247" s="63">
        <v>2</v>
      </c>
      <c r="I247" s="26">
        <f t="shared" si="18"/>
        <v>2</v>
      </c>
      <c r="J247" s="26">
        <f t="shared" si="19"/>
        <v>0</v>
      </c>
    </row>
    <row r="248" spans="1:10" s="31" customFormat="1" x14ac:dyDescent="0.25">
      <c r="A248" s="7">
        <v>3</v>
      </c>
      <c r="B248" s="36" t="s">
        <v>228</v>
      </c>
      <c r="C248" s="39">
        <v>750</v>
      </c>
      <c r="D248" s="39">
        <v>45</v>
      </c>
      <c r="E248" s="45">
        <f t="shared" si="22"/>
        <v>6</v>
      </c>
      <c r="F248" s="7">
        <v>0</v>
      </c>
      <c r="G248" s="26"/>
      <c r="H248" s="63">
        <v>2</v>
      </c>
      <c r="I248" s="26">
        <f t="shared" si="18"/>
        <v>0</v>
      </c>
      <c r="J248" s="26">
        <f t="shared" si="19"/>
        <v>-2</v>
      </c>
    </row>
    <row r="249" spans="1:10" s="31" customFormat="1" x14ac:dyDescent="0.25">
      <c r="A249" s="7">
        <v>4</v>
      </c>
      <c r="B249" s="36" t="s">
        <v>225</v>
      </c>
      <c r="C249" s="39">
        <v>1018</v>
      </c>
      <c r="D249" s="39">
        <v>55</v>
      </c>
      <c r="E249" s="45">
        <f t="shared" si="22"/>
        <v>5.4027504911591357</v>
      </c>
      <c r="F249" s="68">
        <v>2</v>
      </c>
      <c r="G249" s="26"/>
      <c r="H249" s="63">
        <v>3</v>
      </c>
      <c r="I249" s="26">
        <f t="shared" si="18"/>
        <v>2</v>
      </c>
      <c r="J249" s="26">
        <f t="shared" si="19"/>
        <v>-1</v>
      </c>
    </row>
    <row r="250" spans="1:10" s="31" customFormat="1" x14ac:dyDescent="0.25">
      <c r="A250" s="7">
        <v>5</v>
      </c>
      <c r="B250" s="36" t="s">
        <v>235</v>
      </c>
      <c r="C250" s="39">
        <v>1052</v>
      </c>
      <c r="D250" s="39">
        <v>19</v>
      </c>
      <c r="E250" s="45">
        <f t="shared" si="22"/>
        <v>1.8060836501901139</v>
      </c>
      <c r="F250" s="44">
        <v>0</v>
      </c>
      <c r="G250" s="26"/>
      <c r="H250" s="63">
        <v>0</v>
      </c>
      <c r="I250" s="26">
        <f t="shared" si="18"/>
        <v>0</v>
      </c>
      <c r="J250" s="26">
        <f t="shared" si="19"/>
        <v>0</v>
      </c>
    </row>
    <row r="251" spans="1:10" s="31" customFormat="1" x14ac:dyDescent="0.25">
      <c r="A251" s="7">
        <v>6</v>
      </c>
      <c r="B251" s="36" t="s">
        <v>229</v>
      </c>
      <c r="C251" s="39">
        <v>1517</v>
      </c>
      <c r="D251" s="39">
        <v>68</v>
      </c>
      <c r="E251" s="45">
        <f t="shared" si="22"/>
        <v>4.4825313117996046</v>
      </c>
      <c r="F251" s="68">
        <v>3</v>
      </c>
      <c r="G251" s="26"/>
      <c r="H251" s="63">
        <v>5</v>
      </c>
      <c r="I251" s="26">
        <f t="shared" si="18"/>
        <v>3</v>
      </c>
      <c r="J251" s="26">
        <f t="shared" si="19"/>
        <v>-2</v>
      </c>
    </row>
    <row r="252" spans="1:10" s="31" customFormat="1" x14ac:dyDescent="0.25">
      <c r="A252" s="7">
        <v>7</v>
      </c>
      <c r="B252" s="36" t="s">
        <v>226</v>
      </c>
      <c r="C252" s="39">
        <v>994</v>
      </c>
      <c r="D252" s="39">
        <v>53</v>
      </c>
      <c r="E252" s="45">
        <f t="shared" si="22"/>
        <v>5.3319919517102621</v>
      </c>
      <c r="F252" s="68">
        <v>1</v>
      </c>
      <c r="G252" s="26"/>
      <c r="H252" s="63">
        <v>4</v>
      </c>
      <c r="I252" s="26">
        <f t="shared" si="18"/>
        <v>1</v>
      </c>
      <c r="J252" s="26">
        <f t="shared" si="19"/>
        <v>-3</v>
      </c>
    </row>
    <row r="253" spans="1:10" s="31" customFormat="1" x14ac:dyDescent="0.25">
      <c r="A253" s="7">
        <v>8</v>
      </c>
      <c r="B253" s="36" t="s">
        <v>234</v>
      </c>
      <c r="C253" s="39">
        <v>845</v>
      </c>
      <c r="D253" s="39">
        <v>65</v>
      </c>
      <c r="E253" s="45">
        <f t="shared" si="22"/>
        <v>7.6923076923076925</v>
      </c>
      <c r="F253" s="68">
        <v>8</v>
      </c>
      <c r="G253" s="26"/>
      <c r="H253" s="63">
        <v>14</v>
      </c>
      <c r="I253" s="26">
        <f t="shared" si="18"/>
        <v>8</v>
      </c>
      <c r="J253" s="26">
        <f t="shared" si="19"/>
        <v>-6</v>
      </c>
    </row>
    <row r="254" spans="1:10" s="31" customFormat="1" x14ac:dyDescent="0.25">
      <c r="A254" s="7">
        <v>9</v>
      </c>
      <c r="B254" s="36" t="s">
        <v>232</v>
      </c>
      <c r="C254" s="39">
        <v>1079</v>
      </c>
      <c r="D254" s="39">
        <v>62</v>
      </c>
      <c r="E254" s="45">
        <f t="shared" si="22"/>
        <v>5.7460611677479143</v>
      </c>
      <c r="F254" s="68">
        <v>1</v>
      </c>
      <c r="G254" s="26"/>
      <c r="H254" s="63">
        <v>5</v>
      </c>
      <c r="I254" s="26">
        <f t="shared" si="18"/>
        <v>1</v>
      </c>
      <c r="J254" s="26">
        <f t="shared" si="19"/>
        <v>-4</v>
      </c>
    </row>
    <row r="255" spans="1:10" s="31" customFormat="1" x14ac:dyDescent="0.25">
      <c r="A255" s="7">
        <v>10</v>
      </c>
      <c r="B255" s="36" t="s">
        <v>231</v>
      </c>
      <c r="C255" s="39">
        <v>1056</v>
      </c>
      <c r="D255" s="39">
        <v>44</v>
      </c>
      <c r="E255" s="45">
        <f t="shared" si="22"/>
        <v>4.1666666666666661</v>
      </c>
      <c r="F255" s="68">
        <v>1</v>
      </c>
      <c r="G255" s="26"/>
      <c r="H255" s="63">
        <v>1</v>
      </c>
      <c r="I255" s="26">
        <f t="shared" si="18"/>
        <v>1</v>
      </c>
      <c r="J255" s="26">
        <f t="shared" si="19"/>
        <v>0</v>
      </c>
    </row>
    <row r="256" spans="1:10" s="31" customFormat="1" x14ac:dyDescent="0.25">
      <c r="A256" s="7">
        <v>11</v>
      </c>
      <c r="B256" s="36" t="s">
        <v>233</v>
      </c>
      <c r="C256" s="39">
        <v>625</v>
      </c>
      <c r="D256" s="39">
        <v>35</v>
      </c>
      <c r="E256" s="45">
        <f t="shared" si="22"/>
        <v>5.6000000000000005</v>
      </c>
      <c r="F256" s="68">
        <v>7</v>
      </c>
      <c r="G256" s="26"/>
      <c r="H256" s="63">
        <v>3</v>
      </c>
      <c r="I256" s="26">
        <f t="shared" si="18"/>
        <v>7</v>
      </c>
      <c r="J256" s="26">
        <f t="shared" si="19"/>
        <v>4</v>
      </c>
    </row>
    <row r="257" spans="1:10" s="31" customFormat="1" x14ac:dyDescent="0.25">
      <c r="A257" s="7">
        <v>12</v>
      </c>
      <c r="B257" s="36" t="s">
        <v>222</v>
      </c>
      <c r="C257" s="39">
        <v>2520</v>
      </c>
      <c r="D257" s="39">
        <v>86</v>
      </c>
      <c r="E257" s="45">
        <f t="shared" si="22"/>
        <v>3.4126984126984126</v>
      </c>
      <c r="F257" s="68">
        <v>4</v>
      </c>
      <c r="G257" s="26"/>
      <c r="H257" s="63">
        <v>5</v>
      </c>
      <c r="I257" s="26">
        <f t="shared" si="18"/>
        <v>4</v>
      </c>
      <c r="J257" s="26">
        <f t="shared" si="19"/>
        <v>-1</v>
      </c>
    </row>
    <row r="258" spans="1:10" s="31" customFormat="1" x14ac:dyDescent="0.25">
      <c r="A258" s="7">
        <v>13</v>
      </c>
      <c r="B258" s="36" t="s">
        <v>230</v>
      </c>
      <c r="C258" s="39">
        <v>1237</v>
      </c>
      <c r="D258" s="39">
        <v>54</v>
      </c>
      <c r="E258" s="45">
        <f t="shared" si="22"/>
        <v>4.365400161681487</v>
      </c>
      <c r="F258" s="68">
        <v>5</v>
      </c>
      <c r="G258" s="26"/>
      <c r="H258" s="63">
        <v>5</v>
      </c>
      <c r="I258" s="26">
        <f t="shared" si="18"/>
        <v>5</v>
      </c>
      <c r="J258" s="26">
        <f t="shared" si="19"/>
        <v>0</v>
      </c>
    </row>
    <row r="259" spans="1:10" s="31" customFormat="1" x14ac:dyDescent="0.25">
      <c r="A259" s="7">
        <v>14</v>
      </c>
      <c r="B259" s="36" t="s">
        <v>227</v>
      </c>
      <c r="C259" s="39">
        <v>1595</v>
      </c>
      <c r="D259" s="39">
        <v>65</v>
      </c>
      <c r="E259" s="45">
        <f t="shared" si="22"/>
        <v>4.0752351097178678</v>
      </c>
      <c r="F259" s="7">
        <v>0</v>
      </c>
      <c r="G259" s="26"/>
      <c r="H259" s="63">
        <v>5</v>
      </c>
      <c r="I259" s="26">
        <f t="shared" si="18"/>
        <v>0</v>
      </c>
      <c r="J259" s="26">
        <f t="shared" si="19"/>
        <v>-5</v>
      </c>
    </row>
    <row r="260" spans="1:10" s="31" customFormat="1" x14ac:dyDescent="0.25">
      <c r="A260" s="7">
        <v>15</v>
      </c>
      <c r="B260" s="36" t="s">
        <v>223</v>
      </c>
      <c r="C260" s="39">
        <v>1462</v>
      </c>
      <c r="D260" s="39">
        <v>72</v>
      </c>
      <c r="E260" s="45">
        <f t="shared" si="22"/>
        <v>4.9247606019151844</v>
      </c>
      <c r="F260" s="68">
        <v>3</v>
      </c>
      <c r="G260" s="7"/>
      <c r="H260" s="63">
        <v>5</v>
      </c>
      <c r="I260" s="26">
        <f t="shared" si="18"/>
        <v>3</v>
      </c>
      <c r="J260" s="26">
        <f t="shared" si="19"/>
        <v>-2</v>
      </c>
    </row>
    <row r="261" spans="1:10" s="31" customFormat="1" x14ac:dyDescent="0.25">
      <c r="A261" s="82" t="s">
        <v>236</v>
      </c>
      <c r="B261" s="13" t="s">
        <v>237</v>
      </c>
      <c r="C261" s="3">
        <f>SUM(C262:C267)</f>
        <v>9014</v>
      </c>
      <c r="D261" s="3">
        <f>SUM(D262:D267)</f>
        <v>812</v>
      </c>
      <c r="E261" s="4">
        <f t="shared" si="20"/>
        <v>9.0082094519636122</v>
      </c>
      <c r="F261" s="82">
        <f>SUM(F262:F267)</f>
        <v>8</v>
      </c>
      <c r="G261" s="82">
        <v>30</v>
      </c>
      <c r="H261" s="64">
        <f>SUM(H262:H267)</f>
        <v>45</v>
      </c>
      <c r="I261" s="3">
        <f t="shared" si="18"/>
        <v>-22</v>
      </c>
      <c r="J261" s="3">
        <f t="shared" si="19"/>
        <v>-37</v>
      </c>
    </row>
    <row r="262" spans="1:10" s="31" customFormat="1" x14ac:dyDescent="0.25">
      <c r="A262" s="7">
        <v>1</v>
      </c>
      <c r="B262" s="36" t="s">
        <v>241</v>
      </c>
      <c r="C262" s="39">
        <v>1716</v>
      </c>
      <c r="D262" s="39">
        <v>156</v>
      </c>
      <c r="E262" s="45">
        <f t="shared" si="20"/>
        <v>9.0909090909090917</v>
      </c>
      <c r="F262" s="7">
        <v>4</v>
      </c>
      <c r="G262" s="7"/>
      <c r="H262" s="63">
        <v>13</v>
      </c>
      <c r="I262" s="26">
        <f t="shared" si="18"/>
        <v>4</v>
      </c>
      <c r="J262" s="26">
        <f t="shared" si="19"/>
        <v>-9</v>
      </c>
    </row>
    <row r="263" spans="1:10" s="31" customFormat="1" x14ac:dyDescent="0.25">
      <c r="A263" s="7">
        <v>2</v>
      </c>
      <c r="B263" s="36" t="s">
        <v>239</v>
      </c>
      <c r="C263" s="39">
        <v>829</v>
      </c>
      <c r="D263" s="39">
        <v>48</v>
      </c>
      <c r="E263" s="45">
        <f t="shared" si="20"/>
        <v>5.7901085645355854</v>
      </c>
      <c r="F263" s="7">
        <v>1</v>
      </c>
      <c r="G263" s="7"/>
      <c r="H263" s="63">
        <v>2</v>
      </c>
      <c r="I263" s="26">
        <f t="shared" si="18"/>
        <v>1</v>
      </c>
      <c r="J263" s="26">
        <f t="shared" si="19"/>
        <v>-1</v>
      </c>
    </row>
    <row r="264" spans="1:10" s="31" customFormat="1" x14ac:dyDescent="0.25">
      <c r="A264" s="7">
        <v>3</v>
      </c>
      <c r="B264" s="36" t="s">
        <v>242</v>
      </c>
      <c r="C264" s="39">
        <v>2844</v>
      </c>
      <c r="D264" s="39">
        <v>201</v>
      </c>
      <c r="E264" s="45">
        <f t="shared" si="20"/>
        <v>7.0675105485232068</v>
      </c>
      <c r="F264" s="7">
        <v>3</v>
      </c>
      <c r="G264" s="7"/>
      <c r="H264" s="63">
        <v>9</v>
      </c>
      <c r="I264" s="26">
        <f t="shared" si="18"/>
        <v>3</v>
      </c>
      <c r="J264" s="26">
        <f t="shared" si="19"/>
        <v>-6</v>
      </c>
    </row>
    <row r="265" spans="1:10" s="31" customFormat="1" x14ac:dyDescent="0.25">
      <c r="A265" s="7">
        <v>4</v>
      </c>
      <c r="B265" s="41" t="s">
        <v>302</v>
      </c>
      <c r="C265" s="27">
        <v>1649</v>
      </c>
      <c r="D265" s="27">
        <v>189</v>
      </c>
      <c r="E265" s="40">
        <f t="shared" si="20"/>
        <v>11.461491813220134</v>
      </c>
      <c r="F265" s="7">
        <v>0</v>
      </c>
      <c r="G265" s="7"/>
      <c r="H265" s="63">
        <v>13</v>
      </c>
      <c r="I265" s="26">
        <f t="shared" si="18"/>
        <v>0</v>
      </c>
      <c r="J265" s="26">
        <f t="shared" si="19"/>
        <v>-13</v>
      </c>
    </row>
    <row r="266" spans="1:10" s="31" customFormat="1" x14ac:dyDescent="0.25">
      <c r="A266" s="7">
        <v>5</v>
      </c>
      <c r="B266" s="36" t="s">
        <v>240</v>
      </c>
      <c r="C266" s="39">
        <v>827</v>
      </c>
      <c r="D266" s="39">
        <v>74</v>
      </c>
      <c r="E266" s="45">
        <f t="shared" si="20"/>
        <v>8.9480048367593703</v>
      </c>
      <c r="F266" s="7">
        <v>0</v>
      </c>
      <c r="G266" s="7"/>
      <c r="H266" s="63">
        <v>3</v>
      </c>
      <c r="I266" s="26">
        <f t="shared" si="18"/>
        <v>0</v>
      </c>
      <c r="J266" s="26">
        <f t="shared" si="19"/>
        <v>-3</v>
      </c>
    </row>
    <row r="267" spans="1:10" s="31" customFormat="1" x14ac:dyDescent="0.25">
      <c r="A267" s="7">
        <v>6</v>
      </c>
      <c r="B267" s="36" t="s">
        <v>238</v>
      </c>
      <c r="C267" s="39">
        <v>1149</v>
      </c>
      <c r="D267" s="39">
        <v>144</v>
      </c>
      <c r="E267" s="45">
        <f t="shared" si="20"/>
        <v>12.532637075718014</v>
      </c>
      <c r="F267" s="7">
        <v>0</v>
      </c>
      <c r="G267" s="7"/>
      <c r="H267" s="63">
        <v>5</v>
      </c>
      <c r="I267" s="26">
        <f t="shared" si="18"/>
        <v>0</v>
      </c>
      <c r="J267" s="26">
        <f t="shared" si="19"/>
        <v>-5</v>
      </c>
    </row>
    <row r="268" spans="1:10" x14ac:dyDescent="0.25">
      <c r="A268" s="110"/>
      <c r="B268" s="110"/>
      <c r="C268" s="110"/>
      <c r="D268" s="110"/>
      <c r="E268" s="110"/>
      <c r="F268" s="110"/>
      <c r="G268" s="110"/>
      <c r="H268" s="110"/>
      <c r="I268" s="110"/>
      <c r="J268" s="110"/>
    </row>
  </sheetData>
  <mergeCells count="14">
    <mergeCell ref="A8:B8"/>
    <mergeCell ref="A268:J268"/>
    <mergeCell ref="A1:J1"/>
    <mergeCell ref="A2:J2"/>
    <mergeCell ref="A3:J3"/>
    <mergeCell ref="A4:A6"/>
    <mergeCell ref="B4:B6"/>
    <mergeCell ref="C4:E4"/>
    <mergeCell ref="F4:F6"/>
    <mergeCell ref="G4:H5"/>
    <mergeCell ref="I4:J5"/>
    <mergeCell ref="C5:C6"/>
    <mergeCell ref="D5:D6"/>
    <mergeCell ref="E5:E6"/>
  </mergeCells>
  <pageMargins left="0.26" right="0" top="0.39370078740157483" bottom="0.19685039370078741" header="0.31496062992125984" footer="0.31496062992125984"/>
  <pageSetup paperSize="9" orientation="portrait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view="pageBreakPreview" zoomScale="115" zoomScaleNormal="100" zoomScaleSheetLayoutView="115" workbookViewId="0">
      <selection activeCell="A3" sqref="A3:T3"/>
    </sheetView>
  </sheetViews>
  <sheetFormatPr defaultRowHeight="18.75" x14ac:dyDescent="0.3"/>
  <cols>
    <col min="1" max="1" width="5.140625" style="69" customWidth="1"/>
    <col min="2" max="2" width="13.85546875" style="69" customWidth="1"/>
    <col min="3" max="3" width="8.42578125" style="69" customWidth="1"/>
    <col min="4" max="4" width="7.7109375" style="69" customWidth="1"/>
    <col min="5" max="5" width="8" style="69" customWidth="1"/>
    <col min="6" max="7" width="6.7109375" style="69" customWidth="1"/>
    <col min="8" max="8" width="9" style="69" customWidth="1"/>
    <col min="9" max="9" width="6" style="69" customWidth="1"/>
    <col min="10" max="10" width="7.140625" style="69" customWidth="1"/>
    <col min="11" max="11" width="6.7109375" style="69" customWidth="1"/>
    <col min="12" max="12" width="7" style="69" customWidth="1"/>
    <col min="13" max="13" width="7.85546875" style="69" customWidth="1"/>
    <col min="14" max="14" width="5.7109375" style="69" customWidth="1"/>
    <col min="15" max="15" width="6" style="69" customWidth="1"/>
    <col min="16" max="18" width="6.28515625" style="69" customWidth="1"/>
    <col min="19" max="20" width="5.7109375" style="69" customWidth="1"/>
    <col min="21" max="21" width="9.140625" style="69"/>
    <col min="22" max="22" width="30.28515625" style="69" bestFit="1" customWidth="1"/>
    <col min="23" max="252" width="9.140625" style="69"/>
    <col min="253" max="253" width="4.42578125" style="69" customWidth="1"/>
    <col min="254" max="254" width="16.5703125" style="69" customWidth="1"/>
    <col min="255" max="255" width="7.42578125" style="69" customWidth="1"/>
    <col min="256" max="256" width="8.5703125" style="69" customWidth="1"/>
    <col min="257" max="258" width="7.42578125" style="69" customWidth="1"/>
    <col min="259" max="259" width="6.28515625" style="69" customWidth="1"/>
    <col min="260" max="261" width="7.7109375" style="69" customWidth="1"/>
    <col min="262" max="262" width="8.5703125" style="69" customWidth="1"/>
    <col min="263" max="263" width="5.5703125" style="69" customWidth="1"/>
    <col min="264" max="264" width="7.7109375" style="69" customWidth="1"/>
    <col min="265" max="272" width="6.140625" style="69" customWidth="1"/>
    <col min="273" max="508" width="9.140625" style="69"/>
    <col min="509" max="509" width="4.42578125" style="69" customWidth="1"/>
    <col min="510" max="510" width="16.5703125" style="69" customWidth="1"/>
    <col min="511" max="511" width="7.42578125" style="69" customWidth="1"/>
    <col min="512" max="512" width="8.5703125" style="69" customWidth="1"/>
    <col min="513" max="514" width="7.42578125" style="69" customWidth="1"/>
    <col min="515" max="515" width="6.28515625" style="69" customWidth="1"/>
    <col min="516" max="517" width="7.7109375" style="69" customWidth="1"/>
    <col min="518" max="518" width="8.5703125" style="69" customWidth="1"/>
    <col min="519" max="519" width="5.5703125" style="69" customWidth="1"/>
    <col min="520" max="520" width="7.7109375" style="69" customWidth="1"/>
    <col min="521" max="528" width="6.140625" style="69" customWidth="1"/>
    <col min="529" max="764" width="9.140625" style="69"/>
    <col min="765" max="765" width="4.42578125" style="69" customWidth="1"/>
    <col min="766" max="766" width="16.5703125" style="69" customWidth="1"/>
    <col min="767" max="767" width="7.42578125" style="69" customWidth="1"/>
    <col min="768" max="768" width="8.5703125" style="69" customWidth="1"/>
    <col min="769" max="770" width="7.42578125" style="69" customWidth="1"/>
    <col min="771" max="771" width="6.28515625" style="69" customWidth="1"/>
    <col min="772" max="773" width="7.7109375" style="69" customWidth="1"/>
    <col min="774" max="774" width="8.5703125" style="69" customWidth="1"/>
    <col min="775" max="775" width="5.5703125" style="69" customWidth="1"/>
    <col min="776" max="776" width="7.7109375" style="69" customWidth="1"/>
    <col min="777" max="784" width="6.140625" style="69" customWidth="1"/>
    <col min="785" max="1020" width="9.140625" style="69"/>
    <col min="1021" max="1021" width="4.42578125" style="69" customWidth="1"/>
    <col min="1022" max="1022" width="16.5703125" style="69" customWidth="1"/>
    <col min="1023" max="1023" width="7.42578125" style="69" customWidth="1"/>
    <col min="1024" max="1024" width="8.5703125" style="69" customWidth="1"/>
    <col min="1025" max="1026" width="7.42578125" style="69" customWidth="1"/>
    <col min="1027" max="1027" width="6.28515625" style="69" customWidth="1"/>
    <col min="1028" max="1029" width="7.7109375" style="69" customWidth="1"/>
    <col min="1030" max="1030" width="8.5703125" style="69" customWidth="1"/>
    <col min="1031" max="1031" width="5.5703125" style="69" customWidth="1"/>
    <col min="1032" max="1032" width="7.7109375" style="69" customWidth="1"/>
    <col min="1033" max="1040" width="6.140625" style="69" customWidth="1"/>
    <col min="1041" max="1276" width="9.140625" style="69"/>
    <col min="1277" max="1277" width="4.42578125" style="69" customWidth="1"/>
    <col min="1278" max="1278" width="16.5703125" style="69" customWidth="1"/>
    <col min="1279" max="1279" width="7.42578125" style="69" customWidth="1"/>
    <col min="1280" max="1280" width="8.5703125" style="69" customWidth="1"/>
    <col min="1281" max="1282" width="7.42578125" style="69" customWidth="1"/>
    <col min="1283" max="1283" width="6.28515625" style="69" customWidth="1"/>
    <col min="1284" max="1285" width="7.7109375" style="69" customWidth="1"/>
    <col min="1286" max="1286" width="8.5703125" style="69" customWidth="1"/>
    <col min="1287" max="1287" width="5.5703125" style="69" customWidth="1"/>
    <col min="1288" max="1288" width="7.7109375" style="69" customWidth="1"/>
    <col min="1289" max="1296" width="6.140625" style="69" customWidth="1"/>
    <col min="1297" max="1532" width="9.140625" style="69"/>
    <col min="1533" max="1533" width="4.42578125" style="69" customWidth="1"/>
    <col min="1534" max="1534" width="16.5703125" style="69" customWidth="1"/>
    <col min="1535" max="1535" width="7.42578125" style="69" customWidth="1"/>
    <col min="1536" max="1536" width="8.5703125" style="69" customWidth="1"/>
    <col min="1537" max="1538" width="7.42578125" style="69" customWidth="1"/>
    <col min="1539" max="1539" width="6.28515625" style="69" customWidth="1"/>
    <col min="1540" max="1541" width="7.7109375" style="69" customWidth="1"/>
    <col min="1542" max="1542" width="8.5703125" style="69" customWidth="1"/>
    <col min="1543" max="1543" width="5.5703125" style="69" customWidth="1"/>
    <col min="1544" max="1544" width="7.7109375" style="69" customWidth="1"/>
    <col min="1545" max="1552" width="6.140625" style="69" customWidth="1"/>
    <col min="1553" max="1788" width="9.140625" style="69"/>
    <col min="1789" max="1789" width="4.42578125" style="69" customWidth="1"/>
    <col min="1790" max="1790" width="16.5703125" style="69" customWidth="1"/>
    <col min="1791" max="1791" width="7.42578125" style="69" customWidth="1"/>
    <col min="1792" max="1792" width="8.5703125" style="69" customWidth="1"/>
    <col min="1793" max="1794" width="7.42578125" style="69" customWidth="1"/>
    <col min="1795" max="1795" width="6.28515625" style="69" customWidth="1"/>
    <col min="1796" max="1797" width="7.7109375" style="69" customWidth="1"/>
    <col min="1798" max="1798" width="8.5703125" style="69" customWidth="1"/>
    <col min="1799" max="1799" width="5.5703125" style="69" customWidth="1"/>
    <col min="1800" max="1800" width="7.7109375" style="69" customWidth="1"/>
    <col min="1801" max="1808" width="6.140625" style="69" customWidth="1"/>
    <col min="1809" max="2044" width="9.140625" style="69"/>
    <col min="2045" max="2045" width="4.42578125" style="69" customWidth="1"/>
    <col min="2046" max="2046" width="16.5703125" style="69" customWidth="1"/>
    <col min="2047" max="2047" width="7.42578125" style="69" customWidth="1"/>
    <col min="2048" max="2048" width="8.5703125" style="69" customWidth="1"/>
    <col min="2049" max="2050" width="7.42578125" style="69" customWidth="1"/>
    <col min="2051" max="2051" width="6.28515625" style="69" customWidth="1"/>
    <col min="2052" max="2053" width="7.7109375" style="69" customWidth="1"/>
    <col min="2054" max="2054" width="8.5703125" style="69" customWidth="1"/>
    <col min="2055" max="2055" width="5.5703125" style="69" customWidth="1"/>
    <col min="2056" max="2056" width="7.7109375" style="69" customWidth="1"/>
    <col min="2057" max="2064" width="6.140625" style="69" customWidth="1"/>
    <col min="2065" max="2300" width="9.140625" style="69"/>
    <col min="2301" max="2301" width="4.42578125" style="69" customWidth="1"/>
    <col min="2302" max="2302" width="16.5703125" style="69" customWidth="1"/>
    <col min="2303" max="2303" width="7.42578125" style="69" customWidth="1"/>
    <col min="2304" max="2304" width="8.5703125" style="69" customWidth="1"/>
    <col min="2305" max="2306" width="7.42578125" style="69" customWidth="1"/>
    <col min="2307" max="2307" width="6.28515625" style="69" customWidth="1"/>
    <col min="2308" max="2309" width="7.7109375" style="69" customWidth="1"/>
    <col min="2310" max="2310" width="8.5703125" style="69" customWidth="1"/>
    <col min="2311" max="2311" width="5.5703125" style="69" customWidth="1"/>
    <col min="2312" max="2312" width="7.7109375" style="69" customWidth="1"/>
    <col min="2313" max="2320" width="6.140625" style="69" customWidth="1"/>
    <col min="2321" max="2556" width="9.140625" style="69"/>
    <col min="2557" max="2557" width="4.42578125" style="69" customWidth="1"/>
    <col min="2558" max="2558" width="16.5703125" style="69" customWidth="1"/>
    <col min="2559" max="2559" width="7.42578125" style="69" customWidth="1"/>
    <col min="2560" max="2560" width="8.5703125" style="69" customWidth="1"/>
    <col min="2561" max="2562" width="7.42578125" style="69" customWidth="1"/>
    <col min="2563" max="2563" width="6.28515625" style="69" customWidth="1"/>
    <col min="2564" max="2565" width="7.7109375" style="69" customWidth="1"/>
    <col min="2566" max="2566" width="8.5703125" style="69" customWidth="1"/>
    <col min="2567" max="2567" width="5.5703125" style="69" customWidth="1"/>
    <col min="2568" max="2568" width="7.7109375" style="69" customWidth="1"/>
    <col min="2569" max="2576" width="6.140625" style="69" customWidth="1"/>
    <col min="2577" max="2812" width="9.140625" style="69"/>
    <col min="2813" max="2813" width="4.42578125" style="69" customWidth="1"/>
    <col min="2814" max="2814" width="16.5703125" style="69" customWidth="1"/>
    <col min="2815" max="2815" width="7.42578125" style="69" customWidth="1"/>
    <col min="2816" max="2816" width="8.5703125" style="69" customWidth="1"/>
    <col min="2817" max="2818" width="7.42578125" style="69" customWidth="1"/>
    <col min="2819" max="2819" width="6.28515625" style="69" customWidth="1"/>
    <col min="2820" max="2821" width="7.7109375" style="69" customWidth="1"/>
    <col min="2822" max="2822" width="8.5703125" style="69" customWidth="1"/>
    <col min="2823" max="2823" width="5.5703125" style="69" customWidth="1"/>
    <col min="2824" max="2824" width="7.7109375" style="69" customWidth="1"/>
    <col min="2825" max="2832" width="6.140625" style="69" customWidth="1"/>
    <col min="2833" max="3068" width="9.140625" style="69"/>
    <col min="3069" max="3069" width="4.42578125" style="69" customWidth="1"/>
    <col min="3070" max="3070" width="16.5703125" style="69" customWidth="1"/>
    <col min="3071" max="3071" width="7.42578125" style="69" customWidth="1"/>
    <col min="3072" max="3072" width="8.5703125" style="69" customWidth="1"/>
    <col min="3073" max="3074" width="7.42578125" style="69" customWidth="1"/>
    <col min="3075" max="3075" width="6.28515625" style="69" customWidth="1"/>
    <col min="3076" max="3077" width="7.7109375" style="69" customWidth="1"/>
    <col min="3078" max="3078" width="8.5703125" style="69" customWidth="1"/>
    <col min="3079" max="3079" width="5.5703125" style="69" customWidth="1"/>
    <col min="3080" max="3080" width="7.7109375" style="69" customWidth="1"/>
    <col min="3081" max="3088" width="6.140625" style="69" customWidth="1"/>
    <col min="3089" max="3324" width="9.140625" style="69"/>
    <col min="3325" max="3325" width="4.42578125" style="69" customWidth="1"/>
    <col min="3326" max="3326" width="16.5703125" style="69" customWidth="1"/>
    <col min="3327" max="3327" width="7.42578125" style="69" customWidth="1"/>
    <col min="3328" max="3328" width="8.5703125" style="69" customWidth="1"/>
    <col min="3329" max="3330" width="7.42578125" style="69" customWidth="1"/>
    <col min="3331" max="3331" width="6.28515625" style="69" customWidth="1"/>
    <col min="3332" max="3333" width="7.7109375" style="69" customWidth="1"/>
    <col min="3334" max="3334" width="8.5703125" style="69" customWidth="1"/>
    <col min="3335" max="3335" width="5.5703125" style="69" customWidth="1"/>
    <col min="3336" max="3336" width="7.7109375" style="69" customWidth="1"/>
    <col min="3337" max="3344" width="6.140625" style="69" customWidth="1"/>
    <col min="3345" max="3580" width="9.140625" style="69"/>
    <col min="3581" max="3581" width="4.42578125" style="69" customWidth="1"/>
    <col min="3582" max="3582" width="16.5703125" style="69" customWidth="1"/>
    <col min="3583" max="3583" width="7.42578125" style="69" customWidth="1"/>
    <col min="3584" max="3584" width="8.5703125" style="69" customWidth="1"/>
    <col min="3585" max="3586" width="7.42578125" style="69" customWidth="1"/>
    <col min="3587" max="3587" width="6.28515625" style="69" customWidth="1"/>
    <col min="3588" max="3589" width="7.7109375" style="69" customWidth="1"/>
    <col min="3590" max="3590" width="8.5703125" style="69" customWidth="1"/>
    <col min="3591" max="3591" width="5.5703125" style="69" customWidth="1"/>
    <col min="3592" max="3592" width="7.7109375" style="69" customWidth="1"/>
    <col min="3593" max="3600" width="6.140625" style="69" customWidth="1"/>
    <col min="3601" max="3836" width="9.140625" style="69"/>
    <col min="3837" max="3837" width="4.42578125" style="69" customWidth="1"/>
    <col min="3838" max="3838" width="16.5703125" style="69" customWidth="1"/>
    <col min="3839" max="3839" width="7.42578125" style="69" customWidth="1"/>
    <col min="3840" max="3840" width="8.5703125" style="69" customWidth="1"/>
    <col min="3841" max="3842" width="7.42578125" style="69" customWidth="1"/>
    <col min="3843" max="3843" width="6.28515625" style="69" customWidth="1"/>
    <col min="3844" max="3845" width="7.7109375" style="69" customWidth="1"/>
    <col min="3846" max="3846" width="8.5703125" style="69" customWidth="1"/>
    <col min="3847" max="3847" width="5.5703125" style="69" customWidth="1"/>
    <col min="3848" max="3848" width="7.7109375" style="69" customWidth="1"/>
    <col min="3849" max="3856" width="6.140625" style="69" customWidth="1"/>
    <col min="3857" max="4092" width="9.140625" style="69"/>
    <col min="4093" max="4093" width="4.42578125" style="69" customWidth="1"/>
    <col min="4094" max="4094" width="16.5703125" style="69" customWidth="1"/>
    <col min="4095" max="4095" width="7.42578125" style="69" customWidth="1"/>
    <col min="4096" max="4096" width="8.5703125" style="69" customWidth="1"/>
    <col min="4097" max="4098" width="7.42578125" style="69" customWidth="1"/>
    <col min="4099" max="4099" width="6.28515625" style="69" customWidth="1"/>
    <col min="4100" max="4101" width="7.7109375" style="69" customWidth="1"/>
    <col min="4102" max="4102" width="8.5703125" style="69" customWidth="1"/>
    <col min="4103" max="4103" width="5.5703125" style="69" customWidth="1"/>
    <col min="4104" max="4104" width="7.7109375" style="69" customWidth="1"/>
    <col min="4105" max="4112" width="6.140625" style="69" customWidth="1"/>
    <col min="4113" max="4348" width="9.140625" style="69"/>
    <col min="4349" max="4349" width="4.42578125" style="69" customWidth="1"/>
    <col min="4350" max="4350" width="16.5703125" style="69" customWidth="1"/>
    <col min="4351" max="4351" width="7.42578125" style="69" customWidth="1"/>
    <col min="4352" max="4352" width="8.5703125" style="69" customWidth="1"/>
    <col min="4353" max="4354" width="7.42578125" style="69" customWidth="1"/>
    <col min="4355" max="4355" width="6.28515625" style="69" customWidth="1"/>
    <col min="4356" max="4357" width="7.7109375" style="69" customWidth="1"/>
    <col min="4358" max="4358" width="8.5703125" style="69" customWidth="1"/>
    <col min="4359" max="4359" width="5.5703125" style="69" customWidth="1"/>
    <col min="4360" max="4360" width="7.7109375" style="69" customWidth="1"/>
    <col min="4361" max="4368" width="6.140625" style="69" customWidth="1"/>
    <col min="4369" max="4604" width="9.140625" style="69"/>
    <col min="4605" max="4605" width="4.42578125" style="69" customWidth="1"/>
    <col min="4606" max="4606" width="16.5703125" style="69" customWidth="1"/>
    <col min="4607" max="4607" width="7.42578125" style="69" customWidth="1"/>
    <col min="4608" max="4608" width="8.5703125" style="69" customWidth="1"/>
    <col min="4609" max="4610" width="7.42578125" style="69" customWidth="1"/>
    <col min="4611" max="4611" width="6.28515625" style="69" customWidth="1"/>
    <col min="4612" max="4613" width="7.7109375" style="69" customWidth="1"/>
    <col min="4614" max="4614" width="8.5703125" style="69" customWidth="1"/>
    <col min="4615" max="4615" width="5.5703125" style="69" customWidth="1"/>
    <col min="4616" max="4616" width="7.7109375" style="69" customWidth="1"/>
    <col min="4617" max="4624" width="6.140625" style="69" customWidth="1"/>
    <col min="4625" max="4860" width="9.140625" style="69"/>
    <col min="4861" max="4861" width="4.42578125" style="69" customWidth="1"/>
    <col min="4862" max="4862" width="16.5703125" style="69" customWidth="1"/>
    <col min="4863" max="4863" width="7.42578125" style="69" customWidth="1"/>
    <col min="4864" max="4864" width="8.5703125" style="69" customWidth="1"/>
    <col min="4865" max="4866" width="7.42578125" style="69" customWidth="1"/>
    <col min="4867" max="4867" width="6.28515625" style="69" customWidth="1"/>
    <col min="4868" max="4869" width="7.7109375" style="69" customWidth="1"/>
    <col min="4870" max="4870" width="8.5703125" style="69" customWidth="1"/>
    <col min="4871" max="4871" width="5.5703125" style="69" customWidth="1"/>
    <col min="4872" max="4872" width="7.7109375" style="69" customWidth="1"/>
    <col min="4873" max="4880" width="6.140625" style="69" customWidth="1"/>
    <col min="4881" max="5116" width="9.140625" style="69"/>
    <col min="5117" max="5117" width="4.42578125" style="69" customWidth="1"/>
    <col min="5118" max="5118" width="16.5703125" style="69" customWidth="1"/>
    <col min="5119" max="5119" width="7.42578125" style="69" customWidth="1"/>
    <col min="5120" max="5120" width="8.5703125" style="69" customWidth="1"/>
    <col min="5121" max="5122" width="7.42578125" style="69" customWidth="1"/>
    <col min="5123" max="5123" width="6.28515625" style="69" customWidth="1"/>
    <col min="5124" max="5125" width="7.7109375" style="69" customWidth="1"/>
    <col min="5126" max="5126" width="8.5703125" style="69" customWidth="1"/>
    <col min="5127" max="5127" width="5.5703125" style="69" customWidth="1"/>
    <col min="5128" max="5128" width="7.7109375" style="69" customWidth="1"/>
    <col min="5129" max="5136" width="6.140625" style="69" customWidth="1"/>
    <col min="5137" max="5372" width="9.140625" style="69"/>
    <col min="5373" max="5373" width="4.42578125" style="69" customWidth="1"/>
    <col min="5374" max="5374" width="16.5703125" style="69" customWidth="1"/>
    <col min="5375" max="5375" width="7.42578125" style="69" customWidth="1"/>
    <col min="5376" max="5376" width="8.5703125" style="69" customWidth="1"/>
    <col min="5377" max="5378" width="7.42578125" style="69" customWidth="1"/>
    <col min="5379" max="5379" width="6.28515625" style="69" customWidth="1"/>
    <col min="5380" max="5381" width="7.7109375" style="69" customWidth="1"/>
    <col min="5382" max="5382" width="8.5703125" style="69" customWidth="1"/>
    <col min="5383" max="5383" width="5.5703125" style="69" customWidth="1"/>
    <col min="5384" max="5384" width="7.7109375" style="69" customWidth="1"/>
    <col min="5385" max="5392" width="6.140625" style="69" customWidth="1"/>
    <col min="5393" max="5628" width="9.140625" style="69"/>
    <col min="5629" max="5629" width="4.42578125" style="69" customWidth="1"/>
    <col min="5630" max="5630" width="16.5703125" style="69" customWidth="1"/>
    <col min="5631" max="5631" width="7.42578125" style="69" customWidth="1"/>
    <col min="5632" max="5632" width="8.5703125" style="69" customWidth="1"/>
    <col min="5633" max="5634" width="7.42578125" style="69" customWidth="1"/>
    <col min="5635" max="5635" width="6.28515625" style="69" customWidth="1"/>
    <col min="5636" max="5637" width="7.7109375" style="69" customWidth="1"/>
    <col min="5638" max="5638" width="8.5703125" style="69" customWidth="1"/>
    <col min="5639" max="5639" width="5.5703125" style="69" customWidth="1"/>
    <col min="5640" max="5640" width="7.7109375" style="69" customWidth="1"/>
    <col min="5641" max="5648" width="6.140625" style="69" customWidth="1"/>
    <col min="5649" max="5884" width="9.140625" style="69"/>
    <col min="5885" max="5885" width="4.42578125" style="69" customWidth="1"/>
    <col min="5886" max="5886" width="16.5703125" style="69" customWidth="1"/>
    <col min="5887" max="5887" width="7.42578125" style="69" customWidth="1"/>
    <col min="5888" max="5888" width="8.5703125" style="69" customWidth="1"/>
    <col min="5889" max="5890" width="7.42578125" style="69" customWidth="1"/>
    <col min="5891" max="5891" width="6.28515625" style="69" customWidth="1"/>
    <col min="5892" max="5893" width="7.7109375" style="69" customWidth="1"/>
    <col min="5894" max="5894" width="8.5703125" style="69" customWidth="1"/>
    <col min="5895" max="5895" width="5.5703125" style="69" customWidth="1"/>
    <col min="5896" max="5896" width="7.7109375" style="69" customWidth="1"/>
    <col min="5897" max="5904" width="6.140625" style="69" customWidth="1"/>
    <col min="5905" max="6140" width="9.140625" style="69"/>
    <col min="6141" max="6141" width="4.42578125" style="69" customWidth="1"/>
    <col min="6142" max="6142" width="16.5703125" style="69" customWidth="1"/>
    <col min="6143" max="6143" width="7.42578125" style="69" customWidth="1"/>
    <col min="6144" max="6144" width="8.5703125" style="69" customWidth="1"/>
    <col min="6145" max="6146" width="7.42578125" style="69" customWidth="1"/>
    <col min="6147" max="6147" width="6.28515625" style="69" customWidth="1"/>
    <col min="6148" max="6149" width="7.7109375" style="69" customWidth="1"/>
    <col min="6150" max="6150" width="8.5703125" style="69" customWidth="1"/>
    <col min="6151" max="6151" width="5.5703125" style="69" customWidth="1"/>
    <col min="6152" max="6152" width="7.7109375" style="69" customWidth="1"/>
    <col min="6153" max="6160" width="6.140625" style="69" customWidth="1"/>
    <col min="6161" max="6396" width="9.140625" style="69"/>
    <col min="6397" max="6397" width="4.42578125" style="69" customWidth="1"/>
    <col min="6398" max="6398" width="16.5703125" style="69" customWidth="1"/>
    <col min="6399" max="6399" width="7.42578125" style="69" customWidth="1"/>
    <col min="6400" max="6400" width="8.5703125" style="69" customWidth="1"/>
    <col min="6401" max="6402" width="7.42578125" style="69" customWidth="1"/>
    <col min="6403" max="6403" width="6.28515625" style="69" customWidth="1"/>
    <col min="6404" max="6405" width="7.7109375" style="69" customWidth="1"/>
    <col min="6406" max="6406" width="8.5703125" style="69" customWidth="1"/>
    <col min="6407" max="6407" width="5.5703125" style="69" customWidth="1"/>
    <col min="6408" max="6408" width="7.7109375" style="69" customWidth="1"/>
    <col min="6409" max="6416" width="6.140625" style="69" customWidth="1"/>
    <col min="6417" max="6652" width="9.140625" style="69"/>
    <col min="6653" max="6653" width="4.42578125" style="69" customWidth="1"/>
    <col min="6654" max="6654" width="16.5703125" style="69" customWidth="1"/>
    <col min="6655" max="6655" width="7.42578125" style="69" customWidth="1"/>
    <col min="6656" max="6656" width="8.5703125" style="69" customWidth="1"/>
    <col min="6657" max="6658" width="7.42578125" style="69" customWidth="1"/>
    <col min="6659" max="6659" width="6.28515625" style="69" customWidth="1"/>
    <col min="6660" max="6661" width="7.7109375" style="69" customWidth="1"/>
    <col min="6662" max="6662" width="8.5703125" style="69" customWidth="1"/>
    <col min="6663" max="6663" width="5.5703125" style="69" customWidth="1"/>
    <col min="6664" max="6664" width="7.7109375" style="69" customWidth="1"/>
    <col min="6665" max="6672" width="6.140625" style="69" customWidth="1"/>
    <col min="6673" max="6908" width="9.140625" style="69"/>
    <col min="6909" max="6909" width="4.42578125" style="69" customWidth="1"/>
    <col min="6910" max="6910" width="16.5703125" style="69" customWidth="1"/>
    <col min="6911" max="6911" width="7.42578125" style="69" customWidth="1"/>
    <col min="6912" max="6912" width="8.5703125" style="69" customWidth="1"/>
    <col min="6913" max="6914" width="7.42578125" style="69" customWidth="1"/>
    <col min="6915" max="6915" width="6.28515625" style="69" customWidth="1"/>
    <col min="6916" max="6917" width="7.7109375" style="69" customWidth="1"/>
    <col min="6918" max="6918" width="8.5703125" style="69" customWidth="1"/>
    <col min="6919" max="6919" width="5.5703125" style="69" customWidth="1"/>
    <col min="6920" max="6920" width="7.7109375" style="69" customWidth="1"/>
    <col min="6921" max="6928" width="6.140625" style="69" customWidth="1"/>
    <col min="6929" max="7164" width="9.140625" style="69"/>
    <col min="7165" max="7165" width="4.42578125" style="69" customWidth="1"/>
    <col min="7166" max="7166" width="16.5703125" style="69" customWidth="1"/>
    <col min="7167" max="7167" width="7.42578125" style="69" customWidth="1"/>
    <col min="7168" max="7168" width="8.5703125" style="69" customWidth="1"/>
    <col min="7169" max="7170" width="7.42578125" style="69" customWidth="1"/>
    <col min="7171" max="7171" width="6.28515625" style="69" customWidth="1"/>
    <col min="7172" max="7173" width="7.7109375" style="69" customWidth="1"/>
    <col min="7174" max="7174" width="8.5703125" style="69" customWidth="1"/>
    <col min="7175" max="7175" width="5.5703125" style="69" customWidth="1"/>
    <col min="7176" max="7176" width="7.7109375" style="69" customWidth="1"/>
    <col min="7177" max="7184" width="6.140625" style="69" customWidth="1"/>
    <col min="7185" max="7420" width="9.140625" style="69"/>
    <col min="7421" max="7421" width="4.42578125" style="69" customWidth="1"/>
    <col min="7422" max="7422" width="16.5703125" style="69" customWidth="1"/>
    <col min="7423" max="7423" width="7.42578125" style="69" customWidth="1"/>
    <col min="7424" max="7424" width="8.5703125" style="69" customWidth="1"/>
    <col min="7425" max="7426" width="7.42578125" style="69" customWidth="1"/>
    <col min="7427" max="7427" width="6.28515625" style="69" customWidth="1"/>
    <col min="7428" max="7429" width="7.7109375" style="69" customWidth="1"/>
    <col min="7430" max="7430" width="8.5703125" style="69" customWidth="1"/>
    <col min="7431" max="7431" width="5.5703125" style="69" customWidth="1"/>
    <col min="7432" max="7432" width="7.7109375" style="69" customWidth="1"/>
    <col min="7433" max="7440" width="6.140625" style="69" customWidth="1"/>
    <col min="7441" max="7676" width="9.140625" style="69"/>
    <col min="7677" max="7677" width="4.42578125" style="69" customWidth="1"/>
    <col min="7678" max="7678" width="16.5703125" style="69" customWidth="1"/>
    <col min="7679" max="7679" width="7.42578125" style="69" customWidth="1"/>
    <col min="7680" max="7680" width="8.5703125" style="69" customWidth="1"/>
    <col min="7681" max="7682" width="7.42578125" style="69" customWidth="1"/>
    <col min="7683" max="7683" width="6.28515625" style="69" customWidth="1"/>
    <col min="7684" max="7685" width="7.7109375" style="69" customWidth="1"/>
    <col min="7686" max="7686" width="8.5703125" style="69" customWidth="1"/>
    <col min="7687" max="7687" width="5.5703125" style="69" customWidth="1"/>
    <col min="7688" max="7688" width="7.7109375" style="69" customWidth="1"/>
    <col min="7689" max="7696" width="6.140625" style="69" customWidth="1"/>
    <col min="7697" max="7932" width="9.140625" style="69"/>
    <col min="7933" max="7933" width="4.42578125" style="69" customWidth="1"/>
    <col min="7934" max="7934" width="16.5703125" style="69" customWidth="1"/>
    <col min="7935" max="7935" width="7.42578125" style="69" customWidth="1"/>
    <col min="7936" max="7936" width="8.5703125" style="69" customWidth="1"/>
    <col min="7937" max="7938" width="7.42578125" style="69" customWidth="1"/>
    <col min="7939" max="7939" width="6.28515625" style="69" customWidth="1"/>
    <col min="7940" max="7941" width="7.7109375" style="69" customWidth="1"/>
    <col min="7942" max="7942" width="8.5703125" style="69" customWidth="1"/>
    <col min="7943" max="7943" width="5.5703125" style="69" customWidth="1"/>
    <col min="7944" max="7944" width="7.7109375" style="69" customWidth="1"/>
    <col min="7945" max="7952" width="6.140625" style="69" customWidth="1"/>
    <col min="7953" max="8188" width="9.140625" style="69"/>
    <col min="8189" max="8189" width="4.42578125" style="69" customWidth="1"/>
    <col min="8190" max="8190" width="16.5703125" style="69" customWidth="1"/>
    <col min="8191" max="8191" width="7.42578125" style="69" customWidth="1"/>
    <col min="8192" max="8192" width="8.5703125" style="69" customWidth="1"/>
    <col min="8193" max="8194" width="7.42578125" style="69" customWidth="1"/>
    <col min="8195" max="8195" width="6.28515625" style="69" customWidth="1"/>
    <col min="8196" max="8197" width="7.7109375" style="69" customWidth="1"/>
    <col min="8198" max="8198" width="8.5703125" style="69" customWidth="1"/>
    <col min="8199" max="8199" width="5.5703125" style="69" customWidth="1"/>
    <col min="8200" max="8200" width="7.7109375" style="69" customWidth="1"/>
    <col min="8201" max="8208" width="6.140625" style="69" customWidth="1"/>
    <col min="8209" max="8444" width="9.140625" style="69"/>
    <col min="8445" max="8445" width="4.42578125" style="69" customWidth="1"/>
    <col min="8446" max="8446" width="16.5703125" style="69" customWidth="1"/>
    <col min="8447" max="8447" width="7.42578125" style="69" customWidth="1"/>
    <col min="8448" max="8448" width="8.5703125" style="69" customWidth="1"/>
    <col min="8449" max="8450" width="7.42578125" style="69" customWidth="1"/>
    <col min="8451" max="8451" width="6.28515625" style="69" customWidth="1"/>
    <col min="8452" max="8453" width="7.7109375" style="69" customWidth="1"/>
    <col min="8454" max="8454" width="8.5703125" style="69" customWidth="1"/>
    <col min="8455" max="8455" width="5.5703125" style="69" customWidth="1"/>
    <col min="8456" max="8456" width="7.7109375" style="69" customWidth="1"/>
    <col min="8457" max="8464" width="6.140625" style="69" customWidth="1"/>
    <col min="8465" max="8700" width="9.140625" style="69"/>
    <col min="8701" max="8701" width="4.42578125" style="69" customWidth="1"/>
    <col min="8702" max="8702" width="16.5703125" style="69" customWidth="1"/>
    <col min="8703" max="8703" width="7.42578125" style="69" customWidth="1"/>
    <col min="8704" max="8704" width="8.5703125" style="69" customWidth="1"/>
    <col min="8705" max="8706" width="7.42578125" style="69" customWidth="1"/>
    <col min="8707" max="8707" width="6.28515625" style="69" customWidth="1"/>
    <col min="8708" max="8709" width="7.7109375" style="69" customWidth="1"/>
    <col min="8710" max="8710" width="8.5703125" style="69" customWidth="1"/>
    <col min="8711" max="8711" width="5.5703125" style="69" customWidth="1"/>
    <col min="8712" max="8712" width="7.7109375" style="69" customWidth="1"/>
    <col min="8713" max="8720" width="6.140625" style="69" customWidth="1"/>
    <col min="8721" max="8956" width="9.140625" style="69"/>
    <col min="8957" max="8957" width="4.42578125" style="69" customWidth="1"/>
    <col min="8958" max="8958" width="16.5703125" style="69" customWidth="1"/>
    <col min="8959" max="8959" width="7.42578125" style="69" customWidth="1"/>
    <col min="8960" max="8960" width="8.5703125" style="69" customWidth="1"/>
    <col min="8961" max="8962" width="7.42578125" style="69" customWidth="1"/>
    <col min="8963" max="8963" width="6.28515625" style="69" customWidth="1"/>
    <col min="8964" max="8965" width="7.7109375" style="69" customWidth="1"/>
    <col min="8966" max="8966" width="8.5703125" style="69" customWidth="1"/>
    <col min="8967" max="8967" width="5.5703125" style="69" customWidth="1"/>
    <col min="8968" max="8968" width="7.7109375" style="69" customWidth="1"/>
    <col min="8969" max="8976" width="6.140625" style="69" customWidth="1"/>
    <col min="8977" max="9212" width="9.140625" style="69"/>
    <col min="9213" max="9213" width="4.42578125" style="69" customWidth="1"/>
    <col min="9214" max="9214" width="16.5703125" style="69" customWidth="1"/>
    <col min="9215" max="9215" width="7.42578125" style="69" customWidth="1"/>
    <col min="9216" max="9216" width="8.5703125" style="69" customWidth="1"/>
    <col min="9217" max="9218" width="7.42578125" style="69" customWidth="1"/>
    <col min="9219" max="9219" width="6.28515625" style="69" customWidth="1"/>
    <col min="9220" max="9221" width="7.7109375" style="69" customWidth="1"/>
    <col min="9222" max="9222" width="8.5703125" style="69" customWidth="1"/>
    <col min="9223" max="9223" width="5.5703125" style="69" customWidth="1"/>
    <col min="9224" max="9224" width="7.7109375" style="69" customWidth="1"/>
    <col min="9225" max="9232" width="6.140625" style="69" customWidth="1"/>
    <col min="9233" max="9468" width="9.140625" style="69"/>
    <col min="9469" max="9469" width="4.42578125" style="69" customWidth="1"/>
    <col min="9470" max="9470" width="16.5703125" style="69" customWidth="1"/>
    <col min="9471" max="9471" width="7.42578125" style="69" customWidth="1"/>
    <col min="9472" max="9472" width="8.5703125" style="69" customWidth="1"/>
    <col min="9473" max="9474" width="7.42578125" style="69" customWidth="1"/>
    <col min="9475" max="9475" width="6.28515625" style="69" customWidth="1"/>
    <col min="9476" max="9477" width="7.7109375" style="69" customWidth="1"/>
    <col min="9478" max="9478" width="8.5703125" style="69" customWidth="1"/>
    <col min="9479" max="9479" width="5.5703125" style="69" customWidth="1"/>
    <col min="9480" max="9480" width="7.7109375" style="69" customWidth="1"/>
    <col min="9481" max="9488" width="6.140625" style="69" customWidth="1"/>
    <col min="9489" max="9724" width="9.140625" style="69"/>
    <col min="9725" max="9725" width="4.42578125" style="69" customWidth="1"/>
    <col min="9726" max="9726" width="16.5703125" style="69" customWidth="1"/>
    <col min="9727" max="9727" width="7.42578125" style="69" customWidth="1"/>
    <col min="9728" max="9728" width="8.5703125" style="69" customWidth="1"/>
    <col min="9729" max="9730" width="7.42578125" style="69" customWidth="1"/>
    <col min="9731" max="9731" width="6.28515625" style="69" customWidth="1"/>
    <col min="9732" max="9733" width="7.7109375" style="69" customWidth="1"/>
    <col min="9734" max="9734" width="8.5703125" style="69" customWidth="1"/>
    <col min="9735" max="9735" width="5.5703125" style="69" customWidth="1"/>
    <col min="9736" max="9736" width="7.7109375" style="69" customWidth="1"/>
    <col min="9737" max="9744" width="6.140625" style="69" customWidth="1"/>
    <col min="9745" max="9980" width="9.140625" style="69"/>
    <col min="9981" max="9981" width="4.42578125" style="69" customWidth="1"/>
    <col min="9982" max="9982" width="16.5703125" style="69" customWidth="1"/>
    <col min="9983" max="9983" width="7.42578125" style="69" customWidth="1"/>
    <col min="9984" max="9984" width="8.5703125" style="69" customWidth="1"/>
    <col min="9985" max="9986" width="7.42578125" style="69" customWidth="1"/>
    <col min="9987" max="9987" width="6.28515625" style="69" customWidth="1"/>
    <col min="9988" max="9989" width="7.7109375" style="69" customWidth="1"/>
    <col min="9990" max="9990" width="8.5703125" style="69" customWidth="1"/>
    <col min="9991" max="9991" width="5.5703125" style="69" customWidth="1"/>
    <col min="9992" max="9992" width="7.7109375" style="69" customWidth="1"/>
    <col min="9993" max="10000" width="6.140625" style="69" customWidth="1"/>
    <col min="10001" max="10236" width="9.140625" style="69"/>
    <col min="10237" max="10237" width="4.42578125" style="69" customWidth="1"/>
    <col min="10238" max="10238" width="16.5703125" style="69" customWidth="1"/>
    <col min="10239" max="10239" width="7.42578125" style="69" customWidth="1"/>
    <col min="10240" max="10240" width="8.5703125" style="69" customWidth="1"/>
    <col min="10241" max="10242" width="7.42578125" style="69" customWidth="1"/>
    <col min="10243" max="10243" width="6.28515625" style="69" customWidth="1"/>
    <col min="10244" max="10245" width="7.7109375" style="69" customWidth="1"/>
    <col min="10246" max="10246" width="8.5703125" style="69" customWidth="1"/>
    <col min="10247" max="10247" width="5.5703125" style="69" customWidth="1"/>
    <col min="10248" max="10248" width="7.7109375" style="69" customWidth="1"/>
    <col min="10249" max="10256" width="6.140625" style="69" customWidth="1"/>
    <col min="10257" max="10492" width="9.140625" style="69"/>
    <col min="10493" max="10493" width="4.42578125" style="69" customWidth="1"/>
    <col min="10494" max="10494" width="16.5703125" style="69" customWidth="1"/>
    <col min="10495" max="10495" width="7.42578125" style="69" customWidth="1"/>
    <col min="10496" max="10496" width="8.5703125" style="69" customWidth="1"/>
    <col min="10497" max="10498" width="7.42578125" style="69" customWidth="1"/>
    <col min="10499" max="10499" width="6.28515625" style="69" customWidth="1"/>
    <col min="10500" max="10501" width="7.7109375" style="69" customWidth="1"/>
    <col min="10502" max="10502" width="8.5703125" style="69" customWidth="1"/>
    <col min="10503" max="10503" width="5.5703125" style="69" customWidth="1"/>
    <col min="10504" max="10504" width="7.7109375" style="69" customWidth="1"/>
    <col min="10505" max="10512" width="6.140625" style="69" customWidth="1"/>
    <col min="10513" max="10748" width="9.140625" style="69"/>
    <col min="10749" max="10749" width="4.42578125" style="69" customWidth="1"/>
    <col min="10750" max="10750" width="16.5703125" style="69" customWidth="1"/>
    <col min="10751" max="10751" width="7.42578125" style="69" customWidth="1"/>
    <col min="10752" max="10752" width="8.5703125" style="69" customWidth="1"/>
    <col min="10753" max="10754" width="7.42578125" style="69" customWidth="1"/>
    <col min="10755" max="10755" width="6.28515625" style="69" customWidth="1"/>
    <col min="10756" max="10757" width="7.7109375" style="69" customWidth="1"/>
    <col min="10758" max="10758" width="8.5703125" style="69" customWidth="1"/>
    <col min="10759" max="10759" width="5.5703125" style="69" customWidth="1"/>
    <col min="10760" max="10760" width="7.7109375" style="69" customWidth="1"/>
    <col min="10761" max="10768" width="6.140625" style="69" customWidth="1"/>
    <col min="10769" max="11004" width="9.140625" style="69"/>
    <col min="11005" max="11005" width="4.42578125" style="69" customWidth="1"/>
    <col min="11006" max="11006" width="16.5703125" style="69" customWidth="1"/>
    <col min="11007" max="11007" width="7.42578125" style="69" customWidth="1"/>
    <col min="11008" max="11008" width="8.5703125" style="69" customWidth="1"/>
    <col min="11009" max="11010" width="7.42578125" style="69" customWidth="1"/>
    <col min="11011" max="11011" width="6.28515625" style="69" customWidth="1"/>
    <col min="11012" max="11013" width="7.7109375" style="69" customWidth="1"/>
    <col min="11014" max="11014" width="8.5703125" style="69" customWidth="1"/>
    <col min="11015" max="11015" width="5.5703125" style="69" customWidth="1"/>
    <col min="11016" max="11016" width="7.7109375" style="69" customWidth="1"/>
    <col min="11017" max="11024" width="6.140625" style="69" customWidth="1"/>
    <col min="11025" max="11260" width="9.140625" style="69"/>
    <col min="11261" max="11261" width="4.42578125" style="69" customWidth="1"/>
    <col min="11262" max="11262" width="16.5703125" style="69" customWidth="1"/>
    <col min="11263" max="11263" width="7.42578125" style="69" customWidth="1"/>
    <col min="11264" max="11264" width="8.5703125" style="69" customWidth="1"/>
    <col min="11265" max="11266" width="7.42578125" style="69" customWidth="1"/>
    <col min="11267" max="11267" width="6.28515625" style="69" customWidth="1"/>
    <col min="11268" max="11269" width="7.7109375" style="69" customWidth="1"/>
    <col min="11270" max="11270" width="8.5703125" style="69" customWidth="1"/>
    <col min="11271" max="11271" width="5.5703125" style="69" customWidth="1"/>
    <col min="11272" max="11272" width="7.7109375" style="69" customWidth="1"/>
    <col min="11273" max="11280" width="6.140625" style="69" customWidth="1"/>
    <col min="11281" max="11516" width="9.140625" style="69"/>
    <col min="11517" max="11517" width="4.42578125" style="69" customWidth="1"/>
    <col min="11518" max="11518" width="16.5703125" style="69" customWidth="1"/>
    <col min="11519" max="11519" width="7.42578125" style="69" customWidth="1"/>
    <col min="11520" max="11520" width="8.5703125" style="69" customWidth="1"/>
    <col min="11521" max="11522" width="7.42578125" style="69" customWidth="1"/>
    <col min="11523" max="11523" width="6.28515625" style="69" customWidth="1"/>
    <col min="11524" max="11525" width="7.7109375" style="69" customWidth="1"/>
    <col min="11526" max="11526" width="8.5703125" style="69" customWidth="1"/>
    <col min="11527" max="11527" width="5.5703125" style="69" customWidth="1"/>
    <col min="11528" max="11528" width="7.7109375" style="69" customWidth="1"/>
    <col min="11529" max="11536" width="6.140625" style="69" customWidth="1"/>
    <col min="11537" max="11772" width="9.140625" style="69"/>
    <col min="11773" max="11773" width="4.42578125" style="69" customWidth="1"/>
    <col min="11774" max="11774" width="16.5703125" style="69" customWidth="1"/>
    <col min="11775" max="11775" width="7.42578125" style="69" customWidth="1"/>
    <col min="11776" max="11776" width="8.5703125" style="69" customWidth="1"/>
    <col min="11777" max="11778" width="7.42578125" style="69" customWidth="1"/>
    <col min="11779" max="11779" width="6.28515625" style="69" customWidth="1"/>
    <col min="11780" max="11781" width="7.7109375" style="69" customWidth="1"/>
    <col min="11782" max="11782" width="8.5703125" style="69" customWidth="1"/>
    <col min="11783" max="11783" width="5.5703125" style="69" customWidth="1"/>
    <col min="11784" max="11784" width="7.7109375" style="69" customWidth="1"/>
    <col min="11785" max="11792" width="6.140625" style="69" customWidth="1"/>
    <col min="11793" max="12028" width="9.140625" style="69"/>
    <col min="12029" max="12029" width="4.42578125" style="69" customWidth="1"/>
    <col min="12030" max="12030" width="16.5703125" style="69" customWidth="1"/>
    <col min="12031" max="12031" width="7.42578125" style="69" customWidth="1"/>
    <col min="12032" max="12032" width="8.5703125" style="69" customWidth="1"/>
    <col min="12033" max="12034" width="7.42578125" style="69" customWidth="1"/>
    <col min="12035" max="12035" width="6.28515625" style="69" customWidth="1"/>
    <col min="12036" max="12037" width="7.7109375" style="69" customWidth="1"/>
    <col min="12038" max="12038" width="8.5703125" style="69" customWidth="1"/>
    <col min="12039" max="12039" width="5.5703125" style="69" customWidth="1"/>
    <col min="12040" max="12040" width="7.7109375" style="69" customWidth="1"/>
    <col min="12041" max="12048" width="6.140625" style="69" customWidth="1"/>
    <col min="12049" max="12284" width="9.140625" style="69"/>
    <col min="12285" max="12285" width="4.42578125" style="69" customWidth="1"/>
    <col min="12286" max="12286" width="16.5703125" style="69" customWidth="1"/>
    <col min="12287" max="12287" width="7.42578125" style="69" customWidth="1"/>
    <col min="12288" max="12288" width="8.5703125" style="69" customWidth="1"/>
    <col min="12289" max="12290" width="7.42578125" style="69" customWidth="1"/>
    <col min="12291" max="12291" width="6.28515625" style="69" customWidth="1"/>
    <col min="12292" max="12293" width="7.7109375" style="69" customWidth="1"/>
    <col min="12294" max="12294" width="8.5703125" style="69" customWidth="1"/>
    <col min="12295" max="12295" width="5.5703125" style="69" customWidth="1"/>
    <col min="12296" max="12296" width="7.7109375" style="69" customWidth="1"/>
    <col min="12297" max="12304" width="6.140625" style="69" customWidth="1"/>
    <col min="12305" max="12540" width="9.140625" style="69"/>
    <col min="12541" max="12541" width="4.42578125" style="69" customWidth="1"/>
    <col min="12542" max="12542" width="16.5703125" style="69" customWidth="1"/>
    <col min="12543" max="12543" width="7.42578125" style="69" customWidth="1"/>
    <col min="12544" max="12544" width="8.5703125" style="69" customWidth="1"/>
    <col min="12545" max="12546" width="7.42578125" style="69" customWidth="1"/>
    <col min="12547" max="12547" width="6.28515625" style="69" customWidth="1"/>
    <col min="12548" max="12549" width="7.7109375" style="69" customWidth="1"/>
    <col min="12550" max="12550" width="8.5703125" style="69" customWidth="1"/>
    <col min="12551" max="12551" width="5.5703125" style="69" customWidth="1"/>
    <col min="12552" max="12552" width="7.7109375" style="69" customWidth="1"/>
    <col min="12553" max="12560" width="6.140625" style="69" customWidth="1"/>
    <col min="12561" max="12796" width="9.140625" style="69"/>
    <col min="12797" max="12797" width="4.42578125" style="69" customWidth="1"/>
    <col min="12798" max="12798" width="16.5703125" style="69" customWidth="1"/>
    <col min="12799" max="12799" width="7.42578125" style="69" customWidth="1"/>
    <col min="12800" max="12800" width="8.5703125" style="69" customWidth="1"/>
    <col min="12801" max="12802" width="7.42578125" style="69" customWidth="1"/>
    <col min="12803" max="12803" width="6.28515625" style="69" customWidth="1"/>
    <col min="12804" max="12805" width="7.7109375" style="69" customWidth="1"/>
    <col min="12806" max="12806" width="8.5703125" style="69" customWidth="1"/>
    <col min="12807" max="12807" width="5.5703125" style="69" customWidth="1"/>
    <col min="12808" max="12808" width="7.7109375" style="69" customWidth="1"/>
    <col min="12809" max="12816" width="6.140625" style="69" customWidth="1"/>
    <col min="12817" max="13052" width="9.140625" style="69"/>
    <col min="13053" max="13053" width="4.42578125" style="69" customWidth="1"/>
    <col min="13054" max="13054" width="16.5703125" style="69" customWidth="1"/>
    <col min="13055" max="13055" width="7.42578125" style="69" customWidth="1"/>
    <col min="13056" max="13056" width="8.5703125" style="69" customWidth="1"/>
    <col min="13057" max="13058" width="7.42578125" style="69" customWidth="1"/>
    <col min="13059" max="13059" width="6.28515625" style="69" customWidth="1"/>
    <col min="13060" max="13061" width="7.7109375" style="69" customWidth="1"/>
    <col min="13062" max="13062" width="8.5703125" style="69" customWidth="1"/>
    <col min="13063" max="13063" width="5.5703125" style="69" customWidth="1"/>
    <col min="13064" max="13064" width="7.7109375" style="69" customWidth="1"/>
    <col min="13065" max="13072" width="6.140625" style="69" customWidth="1"/>
    <col min="13073" max="13308" width="9.140625" style="69"/>
    <col min="13309" max="13309" width="4.42578125" style="69" customWidth="1"/>
    <col min="13310" max="13310" width="16.5703125" style="69" customWidth="1"/>
    <col min="13311" max="13311" width="7.42578125" style="69" customWidth="1"/>
    <col min="13312" max="13312" width="8.5703125" style="69" customWidth="1"/>
    <col min="13313" max="13314" width="7.42578125" style="69" customWidth="1"/>
    <col min="13315" max="13315" width="6.28515625" style="69" customWidth="1"/>
    <col min="13316" max="13317" width="7.7109375" style="69" customWidth="1"/>
    <col min="13318" max="13318" width="8.5703125" style="69" customWidth="1"/>
    <col min="13319" max="13319" width="5.5703125" style="69" customWidth="1"/>
    <col min="13320" max="13320" width="7.7109375" style="69" customWidth="1"/>
    <col min="13321" max="13328" width="6.140625" style="69" customWidth="1"/>
    <col min="13329" max="13564" width="9.140625" style="69"/>
    <col min="13565" max="13565" width="4.42578125" style="69" customWidth="1"/>
    <col min="13566" max="13566" width="16.5703125" style="69" customWidth="1"/>
    <col min="13567" max="13567" width="7.42578125" style="69" customWidth="1"/>
    <col min="13568" max="13568" width="8.5703125" style="69" customWidth="1"/>
    <col min="13569" max="13570" width="7.42578125" style="69" customWidth="1"/>
    <col min="13571" max="13571" width="6.28515625" style="69" customWidth="1"/>
    <col min="13572" max="13573" width="7.7109375" style="69" customWidth="1"/>
    <col min="13574" max="13574" width="8.5703125" style="69" customWidth="1"/>
    <col min="13575" max="13575" width="5.5703125" style="69" customWidth="1"/>
    <col min="13576" max="13576" width="7.7109375" style="69" customWidth="1"/>
    <col min="13577" max="13584" width="6.140625" style="69" customWidth="1"/>
    <col min="13585" max="13820" width="9.140625" style="69"/>
    <col min="13821" max="13821" width="4.42578125" style="69" customWidth="1"/>
    <col min="13822" max="13822" width="16.5703125" style="69" customWidth="1"/>
    <col min="13823" max="13823" width="7.42578125" style="69" customWidth="1"/>
    <col min="13824" max="13824" width="8.5703125" style="69" customWidth="1"/>
    <col min="13825" max="13826" width="7.42578125" style="69" customWidth="1"/>
    <col min="13827" max="13827" width="6.28515625" style="69" customWidth="1"/>
    <col min="13828" max="13829" width="7.7109375" style="69" customWidth="1"/>
    <col min="13830" max="13830" width="8.5703125" style="69" customWidth="1"/>
    <col min="13831" max="13831" width="5.5703125" style="69" customWidth="1"/>
    <col min="13832" max="13832" width="7.7109375" style="69" customWidth="1"/>
    <col min="13833" max="13840" width="6.140625" style="69" customWidth="1"/>
    <col min="13841" max="14076" width="9.140625" style="69"/>
    <col min="14077" max="14077" width="4.42578125" style="69" customWidth="1"/>
    <col min="14078" max="14078" width="16.5703125" style="69" customWidth="1"/>
    <col min="14079" max="14079" width="7.42578125" style="69" customWidth="1"/>
    <col min="14080" max="14080" width="8.5703125" style="69" customWidth="1"/>
    <col min="14081" max="14082" width="7.42578125" style="69" customWidth="1"/>
    <col min="14083" max="14083" width="6.28515625" style="69" customWidth="1"/>
    <col min="14084" max="14085" width="7.7109375" style="69" customWidth="1"/>
    <col min="14086" max="14086" width="8.5703125" style="69" customWidth="1"/>
    <col min="14087" max="14087" width="5.5703125" style="69" customWidth="1"/>
    <col min="14088" max="14088" width="7.7109375" style="69" customWidth="1"/>
    <col min="14089" max="14096" width="6.140625" style="69" customWidth="1"/>
    <col min="14097" max="14332" width="9.140625" style="69"/>
    <col min="14333" max="14333" width="4.42578125" style="69" customWidth="1"/>
    <col min="14334" max="14334" width="16.5703125" style="69" customWidth="1"/>
    <col min="14335" max="14335" width="7.42578125" style="69" customWidth="1"/>
    <col min="14336" max="14336" width="8.5703125" style="69" customWidth="1"/>
    <col min="14337" max="14338" width="7.42578125" style="69" customWidth="1"/>
    <col min="14339" max="14339" width="6.28515625" style="69" customWidth="1"/>
    <col min="14340" max="14341" width="7.7109375" style="69" customWidth="1"/>
    <col min="14342" max="14342" width="8.5703125" style="69" customWidth="1"/>
    <col min="14343" max="14343" width="5.5703125" style="69" customWidth="1"/>
    <col min="14344" max="14344" width="7.7109375" style="69" customWidth="1"/>
    <col min="14345" max="14352" width="6.140625" style="69" customWidth="1"/>
    <col min="14353" max="14588" width="9.140625" style="69"/>
    <col min="14589" max="14589" width="4.42578125" style="69" customWidth="1"/>
    <col min="14590" max="14590" width="16.5703125" style="69" customWidth="1"/>
    <col min="14591" max="14591" width="7.42578125" style="69" customWidth="1"/>
    <col min="14592" max="14592" width="8.5703125" style="69" customWidth="1"/>
    <col min="14593" max="14594" width="7.42578125" style="69" customWidth="1"/>
    <col min="14595" max="14595" width="6.28515625" style="69" customWidth="1"/>
    <col min="14596" max="14597" width="7.7109375" style="69" customWidth="1"/>
    <col min="14598" max="14598" width="8.5703125" style="69" customWidth="1"/>
    <col min="14599" max="14599" width="5.5703125" style="69" customWidth="1"/>
    <col min="14600" max="14600" width="7.7109375" style="69" customWidth="1"/>
    <col min="14601" max="14608" width="6.140625" style="69" customWidth="1"/>
    <col min="14609" max="14844" width="9.140625" style="69"/>
    <col min="14845" max="14845" width="4.42578125" style="69" customWidth="1"/>
    <col min="14846" max="14846" width="16.5703125" style="69" customWidth="1"/>
    <col min="14847" max="14847" width="7.42578125" style="69" customWidth="1"/>
    <col min="14848" max="14848" width="8.5703125" style="69" customWidth="1"/>
    <col min="14849" max="14850" width="7.42578125" style="69" customWidth="1"/>
    <col min="14851" max="14851" width="6.28515625" style="69" customWidth="1"/>
    <col min="14852" max="14853" width="7.7109375" style="69" customWidth="1"/>
    <col min="14854" max="14854" width="8.5703125" style="69" customWidth="1"/>
    <col min="14855" max="14855" width="5.5703125" style="69" customWidth="1"/>
    <col min="14856" max="14856" width="7.7109375" style="69" customWidth="1"/>
    <col min="14857" max="14864" width="6.140625" style="69" customWidth="1"/>
    <col min="14865" max="15100" width="9.140625" style="69"/>
    <col min="15101" max="15101" width="4.42578125" style="69" customWidth="1"/>
    <col min="15102" max="15102" width="16.5703125" style="69" customWidth="1"/>
    <col min="15103" max="15103" width="7.42578125" style="69" customWidth="1"/>
    <col min="15104" max="15104" width="8.5703125" style="69" customWidth="1"/>
    <col min="15105" max="15106" width="7.42578125" style="69" customWidth="1"/>
    <col min="15107" max="15107" width="6.28515625" style="69" customWidth="1"/>
    <col min="15108" max="15109" width="7.7109375" style="69" customWidth="1"/>
    <col min="15110" max="15110" width="8.5703125" style="69" customWidth="1"/>
    <col min="15111" max="15111" width="5.5703125" style="69" customWidth="1"/>
    <col min="15112" max="15112" width="7.7109375" style="69" customWidth="1"/>
    <col min="15113" max="15120" width="6.140625" style="69" customWidth="1"/>
    <col min="15121" max="15356" width="9.140625" style="69"/>
    <col min="15357" max="15357" width="4.42578125" style="69" customWidth="1"/>
    <col min="15358" max="15358" width="16.5703125" style="69" customWidth="1"/>
    <col min="15359" max="15359" width="7.42578125" style="69" customWidth="1"/>
    <col min="15360" max="15360" width="8.5703125" style="69" customWidth="1"/>
    <col min="15361" max="15362" width="7.42578125" style="69" customWidth="1"/>
    <col min="15363" max="15363" width="6.28515625" style="69" customWidth="1"/>
    <col min="15364" max="15365" width="7.7109375" style="69" customWidth="1"/>
    <col min="15366" max="15366" width="8.5703125" style="69" customWidth="1"/>
    <col min="15367" max="15367" width="5.5703125" style="69" customWidth="1"/>
    <col min="15368" max="15368" width="7.7109375" style="69" customWidth="1"/>
    <col min="15369" max="15376" width="6.140625" style="69" customWidth="1"/>
    <col min="15377" max="15612" width="9.140625" style="69"/>
    <col min="15613" max="15613" width="4.42578125" style="69" customWidth="1"/>
    <col min="15614" max="15614" width="16.5703125" style="69" customWidth="1"/>
    <col min="15615" max="15615" width="7.42578125" style="69" customWidth="1"/>
    <col min="15616" max="15616" width="8.5703125" style="69" customWidth="1"/>
    <col min="15617" max="15618" width="7.42578125" style="69" customWidth="1"/>
    <col min="15619" max="15619" width="6.28515625" style="69" customWidth="1"/>
    <col min="15620" max="15621" width="7.7109375" style="69" customWidth="1"/>
    <col min="15622" max="15622" width="8.5703125" style="69" customWidth="1"/>
    <col min="15623" max="15623" width="5.5703125" style="69" customWidth="1"/>
    <col min="15624" max="15624" width="7.7109375" style="69" customWidth="1"/>
    <col min="15625" max="15632" width="6.140625" style="69" customWidth="1"/>
    <col min="15633" max="15868" width="9.140625" style="69"/>
    <col min="15869" max="15869" width="4.42578125" style="69" customWidth="1"/>
    <col min="15870" max="15870" width="16.5703125" style="69" customWidth="1"/>
    <col min="15871" max="15871" width="7.42578125" style="69" customWidth="1"/>
    <col min="15872" max="15872" width="8.5703125" style="69" customWidth="1"/>
    <col min="15873" max="15874" width="7.42578125" style="69" customWidth="1"/>
    <col min="15875" max="15875" width="6.28515625" style="69" customWidth="1"/>
    <col min="15876" max="15877" width="7.7109375" style="69" customWidth="1"/>
    <col min="15878" max="15878" width="8.5703125" style="69" customWidth="1"/>
    <col min="15879" max="15879" width="5.5703125" style="69" customWidth="1"/>
    <col min="15880" max="15880" width="7.7109375" style="69" customWidth="1"/>
    <col min="15881" max="15888" width="6.140625" style="69" customWidth="1"/>
    <col min="15889" max="16124" width="9.140625" style="69"/>
    <col min="16125" max="16125" width="4.42578125" style="69" customWidth="1"/>
    <col min="16126" max="16126" width="16.5703125" style="69" customWidth="1"/>
    <col min="16127" max="16127" width="7.42578125" style="69" customWidth="1"/>
    <col min="16128" max="16128" width="8.5703125" style="69" customWidth="1"/>
    <col min="16129" max="16130" width="7.42578125" style="69" customWidth="1"/>
    <col min="16131" max="16131" width="6.28515625" style="69" customWidth="1"/>
    <col min="16132" max="16133" width="7.7109375" style="69" customWidth="1"/>
    <col min="16134" max="16134" width="8.5703125" style="69" customWidth="1"/>
    <col min="16135" max="16135" width="5.5703125" style="69" customWidth="1"/>
    <col min="16136" max="16136" width="7.7109375" style="69" customWidth="1"/>
    <col min="16137" max="16144" width="6.140625" style="69" customWidth="1"/>
    <col min="16145" max="16384" width="9.140625" style="69"/>
  </cols>
  <sheetData>
    <row r="1" spans="1:20" x14ac:dyDescent="0.3">
      <c r="A1" s="117" t="s">
        <v>304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</row>
    <row r="2" spans="1:20" x14ac:dyDescent="0.3">
      <c r="A2" s="117" t="s">
        <v>305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</row>
    <row r="3" spans="1:20" x14ac:dyDescent="0.3">
      <c r="A3" s="118" t="s">
        <v>341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</row>
    <row r="4" spans="1:20" x14ac:dyDescent="0.3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</row>
    <row r="5" spans="1:20" ht="49.5" customHeight="1" x14ac:dyDescent="0.3">
      <c r="A5" s="119" t="s">
        <v>0</v>
      </c>
      <c r="B5" s="119" t="s">
        <v>246</v>
      </c>
      <c r="C5" s="119" t="s">
        <v>329</v>
      </c>
      <c r="D5" s="119" t="s">
        <v>306</v>
      </c>
      <c r="E5" s="119"/>
      <c r="F5" s="119"/>
      <c r="G5" s="119" t="s">
        <v>307</v>
      </c>
      <c r="H5" s="119"/>
      <c r="I5" s="119"/>
      <c r="J5" s="119"/>
      <c r="K5" s="119"/>
      <c r="L5" s="119"/>
      <c r="M5" s="119" t="s">
        <v>308</v>
      </c>
      <c r="N5" s="119"/>
      <c r="O5" s="119"/>
      <c r="P5" s="119"/>
      <c r="Q5" s="119"/>
      <c r="R5" s="119"/>
      <c r="S5" s="119"/>
      <c r="T5" s="119"/>
    </row>
    <row r="6" spans="1:20" ht="39.75" customHeight="1" x14ac:dyDescent="0.3">
      <c r="A6" s="119"/>
      <c r="B6" s="119"/>
      <c r="C6" s="119"/>
      <c r="D6" s="113" t="s">
        <v>309</v>
      </c>
      <c r="E6" s="113" t="s">
        <v>310</v>
      </c>
      <c r="F6" s="113"/>
      <c r="G6" s="113" t="s">
        <v>311</v>
      </c>
      <c r="H6" s="113"/>
      <c r="I6" s="113" t="s">
        <v>312</v>
      </c>
      <c r="J6" s="113"/>
      <c r="K6" s="115" t="s">
        <v>313</v>
      </c>
      <c r="L6" s="116"/>
      <c r="M6" s="113" t="s">
        <v>314</v>
      </c>
      <c r="N6" s="113" t="s">
        <v>310</v>
      </c>
      <c r="O6" s="113"/>
      <c r="P6" s="113"/>
      <c r="Q6" s="113"/>
      <c r="R6" s="113"/>
      <c r="S6" s="113"/>
      <c r="T6" s="113"/>
    </row>
    <row r="7" spans="1:20" ht="84.75" customHeight="1" x14ac:dyDescent="0.3">
      <c r="A7" s="119"/>
      <c r="B7" s="119"/>
      <c r="C7" s="119"/>
      <c r="D7" s="113"/>
      <c r="E7" s="70" t="s">
        <v>315</v>
      </c>
      <c r="F7" s="70" t="s">
        <v>316</v>
      </c>
      <c r="G7" s="70" t="s">
        <v>317</v>
      </c>
      <c r="H7" s="70" t="s">
        <v>318</v>
      </c>
      <c r="I7" s="70" t="s">
        <v>319</v>
      </c>
      <c r="J7" s="70" t="s">
        <v>320</v>
      </c>
      <c r="K7" s="35" t="s">
        <v>319</v>
      </c>
      <c r="L7" s="70" t="s">
        <v>320</v>
      </c>
      <c r="M7" s="113"/>
      <c r="N7" s="70" t="s">
        <v>321</v>
      </c>
      <c r="O7" s="70" t="s">
        <v>322</v>
      </c>
      <c r="P7" s="70" t="s">
        <v>323</v>
      </c>
      <c r="Q7" s="70" t="s">
        <v>324</v>
      </c>
      <c r="R7" s="70" t="s">
        <v>325</v>
      </c>
      <c r="S7" s="70" t="s">
        <v>326</v>
      </c>
      <c r="T7" s="70" t="s">
        <v>327</v>
      </c>
    </row>
    <row r="8" spans="1:20" x14ac:dyDescent="0.3">
      <c r="A8" s="71" t="s">
        <v>7</v>
      </c>
      <c r="B8" s="71" t="s">
        <v>8</v>
      </c>
      <c r="C8" s="71">
        <v>1</v>
      </c>
      <c r="D8" s="71" t="s">
        <v>328</v>
      </c>
      <c r="E8" s="71">
        <v>3</v>
      </c>
      <c r="F8" s="71">
        <v>4</v>
      </c>
      <c r="G8" s="71">
        <v>5</v>
      </c>
      <c r="H8" s="71">
        <v>6</v>
      </c>
      <c r="I8" s="71">
        <v>7</v>
      </c>
      <c r="J8" s="71">
        <v>8</v>
      </c>
      <c r="K8" s="71">
        <v>9</v>
      </c>
      <c r="L8" s="71">
        <v>10</v>
      </c>
      <c r="M8" s="71">
        <v>11</v>
      </c>
      <c r="N8" s="71">
        <v>12</v>
      </c>
      <c r="O8" s="71">
        <v>13</v>
      </c>
      <c r="P8" s="71">
        <v>14</v>
      </c>
      <c r="Q8" s="71">
        <v>15</v>
      </c>
      <c r="R8" s="71">
        <v>16</v>
      </c>
      <c r="S8" s="71">
        <v>17</v>
      </c>
      <c r="T8" s="71">
        <v>18</v>
      </c>
    </row>
    <row r="9" spans="1:20" x14ac:dyDescent="0.3">
      <c r="A9" s="120" t="s">
        <v>12</v>
      </c>
      <c r="B9" s="121"/>
      <c r="C9" s="72">
        <f>C10+C20</f>
        <v>1279</v>
      </c>
      <c r="D9" s="72">
        <f>D10+D20</f>
        <v>5567</v>
      </c>
      <c r="E9" s="72">
        <f t="shared" ref="E9:T9" si="0">E10+E20</f>
        <v>4890</v>
      </c>
      <c r="F9" s="72">
        <f t="shared" si="0"/>
        <v>677</v>
      </c>
      <c r="G9" s="72">
        <f t="shared" si="0"/>
        <v>717</v>
      </c>
      <c r="H9" s="72">
        <f t="shared" si="0"/>
        <v>23542</v>
      </c>
      <c r="I9" s="72">
        <f t="shared" si="0"/>
        <v>265</v>
      </c>
      <c r="J9" s="72">
        <f t="shared" si="0"/>
        <v>8195</v>
      </c>
      <c r="K9" s="72">
        <f t="shared" si="0"/>
        <v>562</v>
      </c>
      <c r="L9" s="72">
        <f t="shared" si="0"/>
        <v>25540</v>
      </c>
      <c r="M9" s="72">
        <f>M10+M20</f>
        <v>1823</v>
      </c>
      <c r="N9" s="72">
        <f t="shared" si="0"/>
        <v>359</v>
      </c>
      <c r="O9" s="72">
        <f t="shared" si="0"/>
        <v>695</v>
      </c>
      <c r="P9" s="72">
        <f t="shared" si="0"/>
        <v>461</v>
      </c>
      <c r="Q9" s="72">
        <f t="shared" si="0"/>
        <v>241</v>
      </c>
      <c r="R9" s="72">
        <f t="shared" si="0"/>
        <v>11</v>
      </c>
      <c r="S9" s="72">
        <f t="shared" si="0"/>
        <v>12</v>
      </c>
      <c r="T9" s="72">
        <f t="shared" si="0"/>
        <v>44</v>
      </c>
    </row>
    <row r="10" spans="1:20" x14ac:dyDescent="0.3">
      <c r="A10" s="120" t="s">
        <v>245</v>
      </c>
      <c r="B10" s="121"/>
      <c r="C10" s="72">
        <f>SUM(C11:C19)</f>
        <v>145</v>
      </c>
      <c r="D10" s="72">
        <f t="shared" ref="D10:T10" si="1">SUM(D11:D19)</f>
        <v>469</v>
      </c>
      <c r="E10" s="72">
        <f t="shared" si="1"/>
        <v>94</v>
      </c>
      <c r="F10" s="72">
        <f t="shared" si="1"/>
        <v>375</v>
      </c>
      <c r="G10" s="72">
        <f t="shared" si="1"/>
        <v>13</v>
      </c>
      <c r="H10" s="72">
        <f t="shared" si="1"/>
        <v>455</v>
      </c>
      <c r="I10" s="72">
        <f t="shared" si="1"/>
        <v>3</v>
      </c>
      <c r="J10" s="72">
        <f t="shared" si="1"/>
        <v>88</v>
      </c>
      <c r="K10" s="72">
        <f t="shared" si="1"/>
        <v>114</v>
      </c>
      <c r="L10" s="72">
        <f t="shared" si="1"/>
        <v>5050</v>
      </c>
      <c r="M10" s="72">
        <f t="shared" si="1"/>
        <v>164</v>
      </c>
      <c r="N10" s="72">
        <f t="shared" si="1"/>
        <v>12</v>
      </c>
      <c r="O10" s="72">
        <f t="shared" si="1"/>
        <v>53</v>
      </c>
      <c r="P10" s="72">
        <f t="shared" si="1"/>
        <v>43</v>
      </c>
      <c r="Q10" s="72">
        <f t="shared" si="1"/>
        <v>34</v>
      </c>
      <c r="R10" s="72">
        <f t="shared" si="1"/>
        <v>1</v>
      </c>
      <c r="S10" s="72">
        <f t="shared" si="1"/>
        <v>4</v>
      </c>
      <c r="T10" s="72">
        <f t="shared" si="1"/>
        <v>17</v>
      </c>
    </row>
    <row r="11" spans="1:20" x14ac:dyDescent="0.3">
      <c r="A11" s="26">
        <v>1</v>
      </c>
      <c r="B11" s="73" t="s">
        <v>14</v>
      </c>
      <c r="C11" s="26">
        <v>1</v>
      </c>
      <c r="D11" s="26">
        <v>1</v>
      </c>
      <c r="E11" s="26">
        <v>1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1</v>
      </c>
      <c r="L11" s="26">
        <v>50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</row>
    <row r="12" spans="1:20" x14ac:dyDescent="0.3">
      <c r="A12" s="26">
        <v>2</v>
      </c>
      <c r="B12" s="73" t="s">
        <v>26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</row>
    <row r="13" spans="1:20" x14ac:dyDescent="0.3">
      <c r="A13" s="26">
        <v>3</v>
      </c>
      <c r="B13" s="73" t="s">
        <v>41</v>
      </c>
      <c r="C13" s="26">
        <v>20</v>
      </c>
      <c r="D13" s="26">
        <v>63</v>
      </c>
      <c r="E13" s="27">
        <v>17</v>
      </c>
      <c r="F13" s="27">
        <v>46</v>
      </c>
      <c r="G13" s="27">
        <v>2</v>
      </c>
      <c r="H13" s="27">
        <v>80</v>
      </c>
      <c r="I13" s="27">
        <v>0</v>
      </c>
      <c r="J13" s="27">
        <v>0</v>
      </c>
      <c r="K13" s="27">
        <v>9</v>
      </c>
      <c r="L13" s="27">
        <v>450</v>
      </c>
      <c r="M13" s="27">
        <f t="shared" ref="M13:M17" si="2">SUM(N13:T13)</f>
        <v>11</v>
      </c>
      <c r="N13" s="26">
        <v>3</v>
      </c>
      <c r="O13" s="26">
        <v>2</v>
      </c>
      <c r="P13" s="26">
        <v>2</v>
      </c>
      <c r="Q13" s="26">
        <v>1</v>
      </c>
      <c r="R13" s="26">
        <v>0</v>
      </c>
      <c r="S13" s="26">
        <v>1</v>
      </c>
      <c r="T13" s="26">
        <v>2</v>
      </c>
    </row>
    <row r="14" spans="1:20" x14ac:dyDescent="0.3">
      <c r="A14" s="26">
        <v>4</v>
      </c>
      <c r="B14" s="73" t="s">
        <v>60</v>
      </c>
      <c r="C14" s="26">
        <v>13</v>
      </c>
      <c r="D14" s="26">
        <v>46</v>
      </c>
      <c r="E14" s="27">
        <v>9</v>
      </c>
      <c r="F14" s="27">
        <v>37</v>
      </c>
      <c r="G14" s="27">
        <v>0</v>
      </c>
      <c r="H14" s="27">
        <v>0</v>
      </c>
      <c r="I14" s="27">
        <v>0</v>
      </c>
      <c r="J14" s="27">
        <v>0</v>
      </c>
      <c r="K14" s="27">
        <v>12</v>
      </c>
      <c r="L14" s="27">
        <v>600</v>
      </c>
      <c r="M14" s="27">
        <f t="shared" si="2"/>
        <v>23</v>
      </c>
      <c r="N14" s="26">
        <v>0</v>
      </c>
      <c r="O14" s="26">
        <v>4</v>
      </c>
      <c r="P14" s="26">
        <v>10</v>
      </c>
      <c r="Q14" s="26">
        <v>7</v>
      </c>
      <c r="R14" s="26">
        <v>0</v>
      </c>
      <c r="S14" s="26">
        <v>2</v>
      </c>
      <c r="T14" s="26">
        <v>0</v>
      </c>
    </row>
    <row r="15" spans="1:20" x14ac:dyDescent="0.3">
      <c r="A15" s="26">
        <v>5</v>
      </c>
      <c r="B15" s="73" t="s">
        <v>81</v>
      </c>
      <c r="C15" s="26">
        <v>16</v>
      </c>
      <c r="D15" s="26">
        <v>41</v>
      </c>
      <c r="E15" s="27">
        <v>23</v>
      </c>
      <c r="F15" s="27">
        <v>18</v>
      </c>
      <c r="G15" s="27">
        <v>3</v>
      </c>
      <c r="H15" s="27">
        <v>143</v>
      </c>
      <c r="I15" s="27">
        <v>0</v>
      </c>
      <c r="J15" s="27">
        <v>0</v>
      </c>
      <c r="K15" s="27">
        <v>7</v>
      </c>
      <c r="L15" s="27">
        <v>350</v>
      </c>
      <c r="M15" s="27">
        <f t="shared" si="2"/>
        <v>13</v>
      </c>
      <c r="N15" s="26">
        <v>1</v>
      </c>
      <c r="O15" s="26">
        <v>5</v>
      </c>
      <c r="P15" s="26">
        <v>4</v>
      </c>
      <c r="Q15" s="26">
        <v>2</v>
      </c>
      <c r="R15" s="26">
        <v>0</v>
      </c>
      <c r="S15" s="26">
        <v>0</v>
      </c>
      <c r="T15" s="26">
        <v>1</v>
      </c>
    </row>
    <row r="16" spans="1:20" x14ac:dyDescent="0.3">
      <c r="A16" s="26">
        <v>6</v>
      </c>
      <c r="B16" s="73" t="s">
        <v>93</v>
      </c>
      <c r="C16" s="26">
        <v>72</v>
      </c>
      <c r="D16" s="26">
        <v>239</v>
      </c>
      <c r="E16" s="27">
        <v>40</v>
      </c>
      <c r="F16" s="27">
        <v>199</v>
      </c>
      <c r="G16" s="27">
        <v>7</v>
      </c>
      <c r="H16" s="27">
        <v>182</v>
      </c>
      <c r="I16" s="27">
        <v>3</v>
      </c>
      <c r="J16" s="27">
        <v>88</v>
      </c>
      <c r="K16" s="27">
        <v>63</v>
      </c>
      <c r="L16" s="27">
        <v>2500</v>
      </c>
      <c r="M16" s="27">
        <f t="shared" si="2"/>
        <v>84</v>
      </c>
      <c r="N16" s="26">
        <v>4</v>
      </c>
      <c r="O16" s="26">
        <v>27</v>
      </c>
      <c r="P16" s="26">
        <v>23</v>
      </c>
      <c r="Q16" s="26">
        <v>16</v>
      </c>
      <c r="R16" s="26">
        <v>1</v>
      </c>
      <c r="S16" s="26">
        <v>1</v>
      </c>
      <c r="T16" s="26">
        <v>12</v>
      </c>
    </row>
    <row r="17" spans="1:20" x14ac:dyDescent="0.3">
      <c r="A17" s="26">
        <v>7</v>
      </c>
      <c r="B17" s="73" t="s">
        <v>116</v>
      </c>
      <c r="C17" s="26">
        <v>23</v>
      </c>
      <c r="D17" s="26">
        <v>79</v>
      </c>
      <c r="E17" s="27">
        <v>4</v>
      </c>
      <c r="F17" s="27">
        <v>75</v>
      </c>
      <c r="G17" s="27">
        <v>1</v>
      </c>
      <c r="H17" s="27">
        <v>50</v>
      </c>
      <c r="I17" s="27">
        <v>0</v>
      </c>
      <c r="J17" s="27">
        <v>0</v>
      </c>
      <c r="K17" s="27">
        <v>22</v>
      </c>
      <c r="L17" s="27">
        <v>1100</v>
      </c>
      <c r="M17" s="27">
        <f t="shared" si="2"/>
        <v>33</v>
      </c>
      <c r="N17" s="26">
        <v>4</v>
      </c>
      <c r="O17" s="26">
        <v>15</v>
      </c>
      <c r="P17" s="26">
        <v>4</v>
      </c>
      <c r="Q17" s="26">
        <v>8</v>
      </c>
      <c r="R17" s="26">
        <v>0</v>
      </c>
      <c r="S17" s="26">
        <v>0</v>
      </c>
      <c r="T17" s="26">
        <v>2</v>
      </c>
    </row>
    <row r="18" spans="1:20" x14ac:dyDescent="0.3">
      <c r="A18" s="26">
        <v>8</v>
      </c>
      <c r="B18" s="73" t="s">
        <v>129</v>
      </c>
      <c r="C18" s="26">
        <v>0</v>
      </c>
      <c r="D18" s="26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</row>
    <row r="19" spans="1:20" x14ac:dyDescent="0.3">
      <c r="A19" s="26">
        <v>9</v>
      </c>
      <c r="B19" s="73" t="s">
        <v>147</v>
      </c>
      <c r="C19" s="26">
        <v>0</v>
      </c>
      <c r="D19" s="26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</row>
    <row r="20" spans="1:20" x14ac:dyDescent="0.3">
      <c r="A20" s="120" t="s">
        <v>244</v>
      </c>
      <c r="B20" s="121"/>
      <c r="C20" s="72">
        <f>SUM(C21:C29)</f>
        <v>1134</v>
      </c>
      <c r="D20" s="72">
        <f t="shared" ref="D20:T20" si="3">SUM(D21:D29)</f>
        <v>5098</v>
      </c>
      <c r="E20" s="72">
        <f t="shared" si="3"/>
        <v>4796</v>
      </c>
      <c r="F20" s="72">
        <f t="shared" si="3"/>
        <v>302</v>
      </c>
      <c r="G20" s="72">
        <f t="shared" si="3"/>
        <v>704</v>
      </c>
      <c r="H20" s="72">
        <f t="shared" si="3"/>
        <v>23087</v>
      </c>
      <c r="I20" s="72">
        <f t="shared" si="3"/>
        <v>262</v>
      </c>
      <c r="J20" s="72">
        <f t="shared" si="3"/>
        <v>8107</v>
      </c>
      <c r="K20" s="72">
        <f t="shared" si="3"/>
        <v>448</v>
      </c>
      <c r="L20" s="72">
        <f t="shared" si="3"/>
        <v>20490</v>
      </c>
      <c r="M20" s="72">
        <f t="shared" si="3"/>
        <v>1659</v>
      </c>
      <c r="N20" s="72">
        <f t="shared" si="3"/>
        <v>347</v>
      </c>
      <c r="O20" s="72">
        <f t="shared" si="3"/>
        <v>642</v>
      </c>
      <c r="P20" s="72">
        <f t="shared" si="3"/>
        <v>418</v>
      </c>
      <c r="Q20" s="72">
        <f t="shared" si="3"/>
        <v>207</v>
      </c>
      <c r="R20" s="72">
        <f t="shared" si="3"/>
        <v>10</v>
      </c>
      <c r="S20" s="72">
        <f t="shared" si="3"/>
        <v>8</v>
      </c>
      <c r="T20" s="72">
        <f t="shared" si="3"/>
        <v>27</v>
      </c>
    </row>
    <row r="21" spans="1:20" s="87" customFormat="1" x14ac:dyDescent="0.3">
      <c r="A21" s="27">
        <v>10</v>
      </c>
      <c r="B21" s="86" t="s">
        <v>160</v>
      </c>
      <c r="C21" s="27">
        <v>171</v>
      </c>
      <c r="D21" s="27">
        <v>759</v>
      </c>
      <c r="E21" s="27">
        <v>759</v>
      </c>
      <c r="F21" s="27">
        <v>0</v>
      </c>
      <c r="G21" s="27">
        <v>161</v>
      </c>
      <c r="H21" s="27">
        <v>3803.5</v>
      </c>
      <c r="I21" s="27">
        <v>73</v>
      </c>
      <c r="J21" s="27">
        <v>2522</v>
      </c>
      <c r="K21" s="27">
        <v>51</v>
      </c>
      <c r="L21" s="27">
        <v>2580</v>
      </c>
      <c r="M21" s="27">
        <v>310</v>
      </c>
      <c r="N21" s="27">
        <v>77</v>
      </c>
      <c r="O21" s="27">
        <v>91</v>
      </c>
      <c r="P21" s="27">
        <v>76</v>
      </c>
      <c r="Q21" s="27">
        <v>49</v>
      </c>
      <c r="R21" s="27">
        <v>6</v>
      </c>
      <c r="S21" s="27">
        <v>4</v>
      </c>
      <c r="T21" s="27">
        <v>7</v>
      </c>
    </row>
    <row r="22" spans="1:20" x14ac:dyDescent="0.3">
      <c r="A22" s="26">
        <v>11</v>
      </c>
      <c r="B22" s="73" t="s">
        <v>162</v>
      </c>
      <c r="C22" s="26">
        <v>201</v>
      </c>
      <c r="D22" s="26">
        <v>935</v>
      </c>
      <c r="E22" s="27">
        <v>899</v>
      </c>
      <c r="F22" s="27">
        <v>36</v>
      </c>
      <c r="G22" s="26">
        <v>133</v>
      </c>
      <c r="H22" s="26">
        <v>4345.5</v>
      </c>
      <c r="I22" s="26">
        <v>28</v>
      </c>
      <c r="J22" s="26">
        <v>955</v>
      </c>
      <c r="K22" s="26">
        <v>96</v>
      </c>
      <c r="L22" s="26">
        <v>4430</v>
      </c>
      <c r="M22" s="26">
        <f>SUM(N22:T22)</f>
        <v>321</v>
      </c>
      <c r="N22" s="26">
        <v>60</v>
      </c>
      <c r="O22" s="26">
        <v>123</v>
      </c>
      <c r="P22" s="26">
        <v>84</v>
      </c>
      <c r="Q22" s="26">
        <v>45</v>
      </c>
      <c r="R22" s="26">
        <v>1</v>
      </c>
      <c r="S22" s="26">
        <v>1</v>
      </c>
      <c r="T22" s="26">
        <v>7</v>
      </c>
    </row>
    <row r="23" spans="1:20" x14ac:dyDescent="0.3">
      <c r="A23" s="26">
        <v>12</v>
      </c>
      <c r="B23" s="73" t="s">
        <v>175</v>
      </c>
      <c r="C23" s="84">
        <v>364</v>
      </c>
      <c r="D23" s="84">
        <v>1607</v>
      </c>
      <c r="E23" s="85">
        <v>1607</v>
      </c>
      <c r="F23" s="85">
        <v>0</v>
      </c>
      <c r="G23" s="84">
        <v>133</v>
      </c>
      <c r="H23" s="84">
        <v>2771</v>
      </c>
      <c r="I23" s="84">
        <v>86</v>
      </c>
      <c r="J23" s="84">
        <v>2028</v>
      </c>
      <c r="K23" s="84">
        <v>141</v>
      </c>
      <c r="L23" s="84">
        <v>5750</v>
      </c>
      <c r="M23" s="26">
        <f>SUM(N23:T23)</f>
        <v>447</v>
      </c>
      <c r="N23" s="84">
        <v>84</v>
      </c>
      <c r="O23" s="84">
        <v>197</v>
      </c>
      <c r="P23" s="84">
        <v>114</v>
      </c>
      <c r="Q23" s="84">
        <v>46</v>
      </c>
      <c r="R23" s="84">
        <v>2</v>
      </c>
      <c r="S23" s="84">
        <v>0</v>
      </c>
      <c r="T23" s="84">
        <v>4</v>
      </c>
    </row>
    <row r="24" spans="1:20" x14ac:dyDescent="0.3">
      <c r="A24" s="26">
        <v>13</v>
      </c>
      <c r="B24" s="73" t="s">
        <v>187</v>
      </c>
      <c r="C24" s="26">
        <v>107</v>
      </c>
      <c r="D24" s="26">
        <v>515</v>
      </c>
      <c r="E24" s="27">
        <v>469</v>
      </c>
      <c r="F24" s="27">
        <v>46</v>
      </c>
      <c r="G24" s="26">
        <v>85</v>
      </c>
      <c r="H24" s="26">
        <v>4226</v>
      </c>
      <c r="I24" s="26">
        <v>15</v>
      </c>
      <c r="J24" s="26">
        <v>377</v>
      </c>
      <c r="K24" s="26">
        <v>23</v>
      </c>
      <c r="L24" s="26">
        <v>1160</v>
      </c>
      <c r="M24" s="26">
        <f>SUM(N24:T24)</f>
        <v>170</v>
      </c>
      <c r="N24" s="26">
        <v>42</v>
      </c>
      <c r="O24" s="26">
        <v>69</v>
      </c>
      <c r="P24" s="26">
        <v>43</v>
      </c>
      <c r="Q24" s="26">
        <v>15</v>
      </c>
      <c r="R24" s="26">
        <v>0</v>
      </c>
      <c r="S24" s="26">
        <v>1</v>
      </c>
      <c r="T24" s="26">
        <v>0</v>
      </c>
    </row>
    <row r="25" spans="1:20" x14ac:dyDescent="0.3">
      <c r="A25" s="26">
        <v>14</v>
      </c>
      <c r="B25" s="73" t="s">
        <v>202</v>
      </c>
      <c r="C25" s="26">
        <v>142</v>
      </c>
      <c r="D25" s="27">
        <v>584</v>
      </c>
      <c r="E25" s="27">
        <v>582</v>
      </c>
      <c r="F25" s="27">
        <v>2</v>
      </c>
      <c r="G25" s="27">
        <v>107</v>
      </c>
      <c r="H25" s="27">
        <v>4293</v>
      </c>
      <c r="I25" s="27">
        <v>35</v>
      </c>
      <c r="J25" s="27">
        <v>1183</v>
      </c>
      <c r="K25" s="27">
        <v>67</v>
      </c>
      <c r="L25" s="27">
        <v>3280</v>
      </c>
      <c r="M25" s="27">
        <f t="shared" ref="M25:M28" si="4">SUM(N25:T25)</f>
        <v>189</v>
      </c>
      <c r="N25" s="27">
        <v>35</v>
      </c>
      <c r="O25" s="27">
        <v>78</v>
      </c>
      <c r="P25" s="27">
        <v>43</v>
      </c>
      <c r="Q25" s="27">
        <v>28</v>
      </c>
      <c r="R25" s="27">
        <v>0</v>
      </c>
      <c r="S25" s="27">
        <v>0</v>
      </c>
      <c r="T25" s="27">
        <v>5</v>
      </c>
    </row>
    <row r="26" spans="1:20" x14ac:dyDescent="0.3">
      <c r="A26" s="26">
        <v>15</v>
      </c>
      <c r="B26" s="73" t="s">
        <v>207</v>
      </c>
      <c r="C26" s="26">
        <v>47</v>
      </c>
      <c r="D26" s="27">
        <v>214</v>
      </c>
      <c r="E26" s="27">
        <v>214</v>
      </c>
      <c r="F26" s="27">
        <v>0</v>
      </c>
      <c r="G26" s="27">
        <v>28</v>
      </c>
      <c r="H26" s="27">
        <v>1073</v>
      </c>
      <c r="I26" s="27">
        <v>9</v>
      </c>
      <c r="J26" s="27">
        <v>320</v>
      </c>
      <c r="K26" s="27">
        <v>23</v>
      </c>
      <c r="L26" s="27">
        <v>1130</v>
      </c>
      <c r="M26" s="27">
        <v>56</v>
      </c>
      <c r="N26" s="27">
        <v>16</v>
      </c>
      <c r="O26" s="27">
        <v>22</v>
      </c>
      <c r="P26" s="27">
        <v>9</v>
      </c>
      <c r="Q26" s="27">
        <v>7</v>
      </c>
      <c r="R26" s="27">
        <v>0</v>
      </c>
      <c r="S26" s="27">
        <v>1</v>
      </c>
      <c r="T26" s="27">
        <v>1</v>
      </c>
    </row>
    <row r="27" spans="1:20" x14ac:dyDescent="0.3">
      <c r="A27" s="26">
        <v>16</v>
      </c>
      <c r="B27" s="73" t="s">
        <v>210</v>
      </c>
      <c r="C27" s="26">
        <v>52</v>
      </c>
      <c r="D27" s="27">
        <v>272</v>
      </c>
      <c r="E27" s="27">
        <v>212</v>
      </c>
      <c r="F27" s="27">
        <v>60</v>
      </c>
      <c r="G27" s="27">
        <v>36</v>
      </c>
      <c r="H27" s="27">
        <v>1592</v>
      </c>
      <c r="I27" s="27">
        <v>9</v>
      </c>
      <c r="J27" s="27">
        <v>450</v>
      </c>
      <c r="K27" s="27">
        <v>17</v>
      </c>
      <c r="L27" s="27">
        <v>850</v>
      </c>
      <c r="M27" s="27">
        <f>SUM(N27:T27)</f>
        <v>91</v>
      </c>
      <c r="N27" s="27">
        <v>16</v>
      </c>
      <c r="O27" s="27">
        <v>33</v>
      </c>
      <c r="P27" s="27">
        <v>29</v>
      </c>
      <c r="Q27" s="27">
        <v>11</v>
      </c>
      <c r="R27" s="27">
        <v>0</v>
      </c>
      <c r="S27" s="27">
        <v>0</v>
      </c>
      <c r="T27" s="27">
        <v>2</v>
      </c>
    </row>
    <row r="28" spans="1:20" x14ac:dyDescent="0.3">
      <c r="A28" s="26">
        <v>17</v>
      </c>
      <c r="B28" s="73" t="s">
        <v>221</v>
      </c>
      <c r="C28" s="26">
        <v>42</v>
      </c>
      <c r="D28" s="27">
        <v>186</v>
      </c>
      <c r="E28" s="27">
        <v>38</v>
      </c>
      <c r="F28" s="27">
        <v>148</v>
      </c>
      <c r="G28" s="27">
        <v>19</v>
      </c>
      <c r="H28" s="27">
        <v>923</v>
      </c>
      <c r="I28" s="27">
        <v>7</v>
      </c>
      <c r="J28" s="27">
        <v>272</v>
      </c>
      <c r="K28" s="27">
        <v>23</v>
      </c>
      <c r="L28" s="27">
        <v>960</v>
      </c>
      <c r="M28" s="27">
        <f t="shared" si="4"/>
        <v>68</v>
      </c>
      <c r="N28" s="27">
        <v>16</v>
      </c>
      <c r="O28" s="27">
        <v>26</v>
      </c>
      <c r="P28" s="27">
        <v>17</v>
      </c>
      <c r="Q28" s="27">
        <v>6</v>
      </c>
      <c r="R28" s="27">
        <v>1</v>
      </c>
      <c r="S28" s="27">
        <v>1</v>
      </c>
      <c r="T28" s="27">
        <v>1</v>
      </c>
    </row>
    <row r="29" spans="1:20" x14ac:dyDescent="0.3">
      <c r="A29" s="26">
        <v>18</v>
      </c>
      <c r="B29" s="73" t="s">
        <v>237</v>
      </c>
      <c r="C29" s="26">
        <v>8</v>
      </c>
      <c r="D29" s="27">
        <v>26</v>
      </c>
      <c r="E29" s="27">
        <v>16</v>
      </c>
      <c r="F29" s="27">
        <v>10</v>
      </c>
      <c r="G29" s="27">
        <v>2</v>
      </c>
      <c r="H29" s="27">
        <v>60</v>
      </c>
      <c r="I29" s="27">
        <v>0</v>
      </c>
      <c r="J29" s="27">
        <v>0</v>
      </c>
      <c r="K29" s="27">
        <v>7</v>
      </c>
      <c r="L29" s="27">
        <v>350</v>
      </c>
      <c r="M29" s="27">
        <v>7</v>
      </c>
      <c r="N29" s="27">
        <v>1</v>
      </c>
      <c r="O29" s="27">
        <v>3</v>
      </c>
      <c r="P29" s="27">
        <v>3</v>
      </c>
      <c r="Q29" s="27">
        <v>0</v>
      </c>
      <c r="R29" s="27">
        <v>0</v>
      </c>
      <c r="S29" s="27">
        <v>0</v>
      </c>
      <c r="T29" s="27">
        <v>0</v>
      </c>
    </row>
  </sheetData>
  <mergeCells count="19">
    <mergeCell ref="A9:B9"/>
    <mergeCell ref="A10:B10"/>
    <mergeCell ref="A20:B20"/>
    <mergeCell ref="E6:F6"/>
    <mergeCell ref="G6:H6"/>
    <mergeCell ref="I6:J6"/>
    <mergeCell ref="K6:L6"/>
    <mergeCell ref="M6:M7"/>
    <mergeCell ref="N6:T6"/>
    <mergeCell ref="A1:T1"/>
    <mergeCell ref="A2:T2"/>
    <mergeCell ref="A3:T3"/>
    <mergeCell ref="A5:A7"/>
    <mergeCell ref="B5:B7"/>
    <mergeCell ref="C5:C7"/>
    <mergeCell ref="D5:F5"/>
    <mergeCell ref="G5:L5"/>
    <mergeCell ref="M5:T5"/>
    <mergeCell ref="D6:D7"/>
  </mergeCells>
  <pageMargins left="0.21" right="0.2" top="0.41" bottom="0.32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N6" sqref="N6"/>
    </sheetView>
  </sheetViews>
  <sheetFormatPr defaultRowHeight="18.75" x14ac:dyDescent="0.3"/>
  <cols>
    <col min="1" max="1" width="6.42578125" style="69" customWidth="1"/>
    <col min="2" max="2" width="15.85546875" style="69" customWidth="1"/>
    <col min="3" max="10" width="11.28515625" style="69" customWidth="1"/>
    <col min="11" max="11" width="12.42578125" style="69" customWidth="1"/>
    <col min="12" max="12" width="11.28515625" style="69" customWidth="1"/>
    <col min="13" max="13" width="9" style="69" customWidth="1"/>
    <col min="14" max="250" width="9.140625" style="69"/>
    <col min="251" max="251" width="4.42578125" style="69" customWidth="1"/>
    <col min="252" max="252" width="26.28515625" style="69" customWidth="1"/>
    <col min="253" max="253" width="11.7109375" style="69" customWidth="1"/>
    <col min="254" max="262" width="11.28515625" style="69" customWidth="1"/>
    <col min="263" max="506" width="9.140625" style="69"/>
    <col min="507" max="507" width="4.42578125" style="69" customWidth="1"/>
    <col min="508" max="508" width="26.28515625" style="69" customWidth="1"/>
    <col min="509" max="509" width="11.7109375" style="69" customWidth="1"/>
    <col min="510" max="518" width="11.28515625" style="69" customWidth="1"/>
    <col min="519" max="762" width="9.140625" style="69"/>
    <col min="763" max="763" width="4.42578125" style="69" customWidth="1"/>
    <col min="764" max="764" width="26.28515625" style="69" customWidth="1"/>
    <col min="765" max="765" width="11.7109375" style="69" customWidth="1"/>
    <col min="766" max="774" width="11.28515625" style="69" customWidth="1"/>
    <col min="775" max="1018" width="9.140625" style="69"/>
    <col min="1019" max="1019" width="4.42578125" style="69" customWidth="1"/>
    <col min="1020" max="1020" width="26.28515625" style="69" customWidth="1"/>
    <col min="1021" max="1021" width="11.7109375" style="69" customWidth="1"/>
    <col min="1022" max="1030" width="11.28515625" style="69" customWidth="1"/>
    <col min="1031" max="1274" width="9.140625" style="69"/>
    <col min="1275" max="1275" width="4.42578125" style="69" customWidth="1"/>
    <col min="1276" max="1276" width="26.28515625" style="69" customWidth="1"/>
    <col min="1277" max="1277" width="11.7109375" style="69" customWidth="1"/>
    <col min="1278" max="1286" width="11.28515625" style="69" customWidth="1"/>
    <col min="1287" max="1530" width="9.140625" style="69"/>
    <col min="1531" max="1531" width="4.42578125" style="69" customWidth="1"/>
    <col min="1532" max="1532" width="26.28515625" style="69" customWidth="1"/>
    <col min="1533" max="1533" width="11.7109375" style="69" customWidth="1"/>
    <col min="1534" max="1542" width="11.28515625" style="69" customWidth="1"/>
    <col min="1543" max="1786" width="9.140625" style="69"/>
    <col min="1787" max="1787" width="4.42578125" style="69" customWidth="1"/>
    <col min="1788" max="1788" width="26.28515625" style="69" customWidth="1"/>
    <col min="1789" max="1789" width="11.7109375" style="69" customWidth="1"/>
    <col min="1790" max="1798" width="11.28515625" style="69" customWidth="1"/>
    <col min="1799" max="2042" width="9.140625" style="69"/>
    <col min="2043" max="2043" width="4.42578125" style="69" customWidth="1"/>
    <col min="2044" max="2044" width="26.28515625" style="69" customWidth="1"/>
    <col min="2045" max="2045" width="11.7109375" style="69" customWidth="1"/>
    <col min="2046" max="2054" width="11.28515625" style="69" customWidth="1"/>
    <col min="2055" max="2298" width="9.140625" style="69"/>
    <col min="2299" max="2299" width="4.42578125" style="69" customWidth="1"/>
    <col min="2300" max="2300" width="26.28515625" style="69" customWidth="1"/>
    <col min="2301" max="2301" width="11.7109375" style="69" customWidth="1"/>
    <col min="2302" max="2310" width="11.28515625" style="69" customWidth="1"/>
    <col min="2311" max="2554" width="9.140625" style="69"/>
    <col min="2555" max="2555" width="4.42578125" style="69" customWidth="1"/>
    <col min="2556" max="2556" width="26.28515625" style="69" customWidth="1"/>
    <col min="2557" max="2557" width="11.7109375" style="69" customWidth="1"/>
    <col min="2558" max="2566" width="11.28515625" style="69" customWidth="1"/>
    <col min="2567" max="2810" width="9.140625" style="69"/>
    <col min="2811" max="2811" width="4.42578125" style="69" customWidth="1"/>
    <col min="2812" max="2812" width="26.28515625" style="69" customWidth="1"/>
    <col min="2813" max="2813" width="11.7109375" style="69" customWidth="1"/>
    <col min="2814" max="2822" width="11.28515625" style="69" customWidth="1"/>
    <col min="2823" max="3066" width="9.140625" style="69"/>
    <col min="3067" max="3067" width="4.42578125" style="69" customWidth="1"/>
    <col min="3068" max="3068" width="26.28515625" style="69" customWidth="1"/>
    <col min="3069" max="3069" width="11.7109375" style="69" customWidth="1"/>
    <col min="3070" max="3078" width="11.28515625" style="69" customWidth="1"/>
    <col min="3079" max="3322" width="9.140625" style="69"/>
    <col min="3323" max="3323" width="4.42578125" style="69" customWidth="1"/>
    <col min="3324" max="3324" width="26.28515625" style="69" customWidth="1"/>
    <col min="3325" max="3325" width="11.7109375" style="69" customWidth="1"/>
    <col min="3326" max="3334" width="11.28515625" style="69" customWidth="1"/>
    <col min="3335" max="3578" width="9.140625" style="69"/>
    <col min="3579" max="3579" width="4.42578125" style="69" customWidth="1"/>
    <col min="3580" max="3580" width="26.28515625" style="69" customWidth="1"/>
    <col min="3581" max="3581" width="11.7109375" style="69" customWidth="1"/>
    <col min="3582" max="3590" width="11.28515625" style="69" customWidth="1"/>
    <col min="3591" max="3834" width="9.140625" style="69"/>
    <col min="3835" max="3835" width="4.42578125" style="69" customWidth="1"/>
    <col min="3836" max="3836" width="26.28515625" style="69" customWidth="1"/>
    <col min="3837" max="3837" width="11.7109375" style="69" customWidth="1"/>
    <col min="3838" max="3846" width="11.28515625" style="69" customWidth="1"/>
    <col min="3847" max="4090" width="9.140625" style="69"/>
    <col min="4091" max="4091" width="4.42578125" style="69" customWidth="1"/>
    <col min="4092" max="4092" width="26.28515625" style="69" customWidth="1"/>
    <col min="4093" max="4093" width="11.7109375" style="69" customWidth="1"/>
    <col min="4094" max="4102" width="11.28515625" style="69" customWidth="1"/>
    <col min="4103" max="4346" width="9.140625" style="69"/>
    <col min="4347" max="4347" width="4.42578125" style="69" customWidth="1"/>
    <col min="4348" max="4348" width="26.28515625" style="69" customWidth="1"/>
    <col min="4349" max="4349" width="11.7109375" style="69" customWidth="1"/>
    <col min="4350" max="4358" width="11.28515625" style="69" customWidth="1"/>
    <col min="4359" max="4602" width="9.140625" style="69"/>
    <col min="4603" max="4603" width="4.42578125" style="69" customWidth="1"/>
    <col min="4604" max="4604" width="26.28515625" style="69" customWidth="1"/>
    <col min="4605" max="4605" width="11.7109375" style="69" customWidth="1"/>
    <col min="4606" max="4614" width="11.28515625" style="69" customWidth="1"/>
    <col min="4615" max="4858" width="9.140625" style="69"/>
    <col min="4859" max="4859" width="4.42578125" style="69" customWidth="1"/>
    <col min="4860" max="4860" width="26.28515625" style="69" customWidth="1"/>
    <col min="4861" max="4861" width="11.7109375" style="69" customWidth="1"/>
    <col min="4862" max="4870" width="11.28515625" style="69" customWidth="1"/>
    <col min="4871" max="5114" width="9.140625" style="69"/>
    <col min="5115" max="5115" width="4.42578125" style="69" customWidth="1"/>
    <col min="5116" max="5116" width="26.28515625" style="69" customWidth="1"/>
    <col min="5117" max="5117" width="11.7109375" style="69" customWidth="1"/>
    <col min="5118" max="5126" width="11.28515625" style="69" customWidth="1"/>
    <col min="5127" max="5370" width="9.140625" style="69"/>
    <col min="5371" max="5371" width="4.42578125" style="69" customWidth="1"/>
    <col min="5372" max="5372" width="26.28515625" style="69" customWidth="1"/>
    <col min="5373" max="5373" width="11.7109375" style="69" customWidth="1"/>
    <col min="5374" max="5382" width="11.28515625" style="69" customWidth="1"/>
    <col min="5383" max="5626" width="9.140625" style="69"/>
    <col min="5627" max="5627" width="4.42578125" style="69" customWidth="1"/>
    <col min="5628" max="5628" width="26.28515625" style="69" customWidth="1"/>
    <col min="5629" max="5629" width="11.7109375" style="69" customWidth="1"/>
    <col min="5630" max="5638" width="11.28515625" style="69" customWidth="1"/>
    <col min="5639" max="5882" width="9.140625" style="69"/>
    <col min="5883" max="5883" width="4.42578125" style="69" customWidth="1"/>
    <col min="5884" max="5884" width="26.28515625" style="69" customWidth="1"/>
    <col min="5885" max="5885" width="11.7109375" style="69" customWidth="1"/>
    <col min="5886" max="5894" width="11.28515625" style="69" customWidth="1"/>
    <col min="5895" max="6138" width="9.140625" style="69"/>
    <col min="6139" max="6139" width="4.42578125" style="69" customWidth="1"/>
    <col min="6140" max="6140" width="26.28515625" style="69" customWidth="1"/>
    <col min="6141" max="6141" width="11.7109375" style="69" customWidth="1"/>
    <col min="6142" max="6150" width="11.28515625" style="69" customWidth="1"/>
    <col min="6151" max="6394" width="9.140625" style="69"/>
    <col min="6395" max="6395" width="4.42578125" style="69" customWidth="1"/>
    <col min="6396" max="6396" width="26.28515625" style="69" customWidth="1"/>
    <col min="6397" max="6397" width="11.7109375" style="69" customWidth="1"/>
    <col min="6398" max="6406" width="11.28515625" style="69" customWidth="1"/>
    <col min="6407" max="6650" width="9.140625" style="69"/>
    <col min="6651" max="6651" width="4.42578125" style="69" customWidth="1"/>
    <col min="6652" max="6652" width="26.28515625" style="69" customWidth="1"/>
    <col min="6653" max="6653" width="11.7109375" style="69" customWidth="1"/>
    <col min="6654" max="6662" width="11.28515625" style="69" customWidth="1"/>
    <col min="6663" max="6906" width="9.140625" style="69"/>
    <col min="6907" max="6907" width="4.42578125" style="69" customWidth="1"/>
    <col min="6908" max="6908" width="26.28515625" style="69" customWidth="1"/>
    <col min="6909" max="6909" width="11.7109375" style="69" customWidth="1"/>
    <col min="6910" max="6918" width="11.28515625" style="69" customWidth="1"/>
    <col min="6919" max="7162" width="9.140625" style="69"/>
    <col min="7163" max="7163" width="4.42578125" style="69" customWidth="1"/>
    <col min="7164" max="7164" width="26.28515625" style="69" customWidth="1"/>
    <col min="7165" max="7165" width="11.7109375" style="69" customWidth="1"/>
    <col min="7166" max="7174" width="11.28515625" style="69" customWidth="1"/>
    <col min="7175" max="7418" width="9.140625" style="69"/>
    <col min="7419" max="7419" width="4.42578125" style="69" customWidth="1"/>
    <col min="7420" max="7420" width="26.28515625" style="69" customWidth="1"/>
    <col min="7421" max="7421" width="11.7109375" style="69" customWidth="1"/>
    <col min="7422" max="7430" width="11.28515625" style="69" customWidth="1"/>
    <col min="7431" max="7674" width="9.140625" style="69"/>
    <col min="7675" max="7675" width="4.42578125" style="69" customWidth="1"/>
    <col min="7676" max="7676" width="26.28515625" style="69" customWidth="1"/>
    <col min="7677" max="7677" width="11.7109375" style="69" customWidth="1"/>
    <col min="7678" max="7686" width="11.28515625" style="69" customWidth="1"/>
    <col min="7687" max="7930" width="9.140625" style="69"/>
    <col min="7931" max="7931" width="4.42578125" style="69" customWidth="1"/>
    <col min="7932" max="7932" width="26.28515625" style="69" customWidth="1"/>
    <col min="7933" max="7933" width="11.7109375" style="69" customWidth="1"/>
    <col min="7934" max="7942" width="11.28515625" style="69" customWidth="1"/>
    <col min="7943" max="8186" width="9.140625" style="69"/>
    <col min="8187" max="8187" width="4.42578125" style="69" customWidth="1"/>
    <col min="8188" max="8188" width="26.28515625" style="69" customWidth="1"/>
    <col min="8189" max="8189" width="11.7109375" style="69" customWidth="1"/>
    <col min="8190" max="8198" width="11.28515625" style="69" customWidth="1"/>
    <col min="8199" max="8442" width="9.140625" style="69"/>
    <col min="8443" max="8443" width="4.42578125" style="69" customWidth="1"/>
    <col min="8444" max="8444" width="26.28515625" style="69" customWidth="1"/>
    <col min="8445" max="8445" width="11.7109375" style="69" customWidth="1"/>
    <col min="8446" max="8454" width="11.28515625" style="69" customWidth="1"/>
    <col min="8455" max="8698" width="9.140625" style="69"/>
    <col min="8699" max="8699" width="4.42578125" style="69" customWidth="1"/>
    <col min="8700" max="8700" width="26.28515625" style="69" customWidth="1"/>
    <col min="8701" max="8701" width="11.7109375" style="69" customWidth="1"/>
    <col min="8702" max="8710" width="11.28515625" style="69" customWidth="1"/>
    <col min="8711" max="8954" width="9.140625" style="69"/>
    <col min="8955" max="8955" width="4.42578125" style="69" customWidth="1"/>
    <col min="8956" max="8956" width="26.28515625" style="69" customWidth="1"/>
    <col min="8957" max="8957" width="11.7109375" style="69" customWidth="1"/>
    <col min="8958" max="8966" width="11.28515625" style="69" customWidth="1"/>
    <col min="8967" max="9210" width="9.140625" style="69"/>
    <col min="9211" max="9211" width="4.42578125" style="69" customWidth="1"/>
    <col min="9212" max="9212" width="26.28515625" style="69" customWidth="1"/>
    <col min="9213" max="9213" width="11.7109375" style="69" customWidth="1"/>
    <col min="9214" max="9222" width="11.28515625" style="69" customWidth="1"/>
    <col min="9223" max="9466" width="9.140625" style="69"/>
    <col min="9467" max="9467" width="4.42578125" style="69" customWidth="1"/>
    <col min="9468" max="9468" width="26.28515625" style="69" customWidth="1"/>
    <col min="9469" max="9469" width="11.7109375" style="69" customWidth="1"/>
    <col min="9470" max="9478" width="11.28515625" style="69" customWidth="1"/>
    <col min="9479" max="9722" width="9.140625" style="69"/>
    <col min="9723" max="9723" width="4.42578125" style="69" customWidth="1"/>
    <col min="9724" max="9724" width="26.28515625" style="69" customWidth="1"/>
    <col min="9725" max="9725" width="11.7109375" style="69" customWidth="1"/>
    <col min="9726" max="9734" width="11.28515625" style="69" customWidth="1"/>
    <col min="9735" max="9978" width="9.140625" style="69"/>
    <col min="9979" max="9979" width="4.42578125" style="69" customWidth="1"/>
    <col min="9980" max="9980" width="26.28515625" style="69" customWidth="1"/>
    <col min="9981" max="9981" width="11.7109375" style="69" customWidth="1"/>
    <col min="9982" max="9990" width="11.28515625" style="69" customWidth="1"/>
    <col min="9991" max="10234" width="9.140625" style="69"/>
    <col min="10235" max="10235" width="4.42578125" style="69" customWidth="1"/>
    <col min="10236" max="10236" width="26.28515625" style="69" customWidth="1"/>
    <col min="10237" max="10237" width="11.7109375" style="69" customWidth="1"/>
    <col min="10238" max="10246" width="11.28515625" style="69" customWidth="1"/>
    <col min="10247" max="10490" width="9.140625" style="69"/>
    <col min="10491" max="10491" width="4.42578125" style="69" customWidth="1"/>
    <col min="10492" max="10492" width="26.28515625" style="69" customWidth="1"/>
    <col min="10493" max="10493" width="11.7109375" style="69" customWidth="1"/>
    <col min="10494" max="10502" width="11.28515625" style="69" customWidth="1"/>
    <col min="10503" max="10746" width="9.140625" style="69"/>
    <col min="10747" max="10747" width="4.42578125" style="69" customWidth="1"/>
    <col min="10748" max="10748" width="26.28515625" style="69" customWidth="1"/>
    <col min="10749" max="10749" width="11.7109375" style="69" customWidth="1"/>
    <col min="10750" max="10758" width="11.28515625" style="69" customWidth="1"/>
    <col min="10759" max="11002" width="9.140625" style="69"/>
    <col min="11003" max="11003" width="4.42578125" style="69" customWidth="1"/>
    <col min="11004" max="11004" width="26.28515625" style="69" customWidth="1"/>
    <col min="11005" max="11005" width="11.7109375" style="69" customWidth="1"/>
    <col min="11006" max="11014" width="11.28515625" style="69" customWidth="1"/>
    <col min="11015" max="11258" width="9.140625" style="69"/>
    <col min="11259" max="11259" width="4.42578125" style="69" customWidth="1"/>
    <col min="11260" max="11260" width="26.28515625" style="69" customWidth="1"/>
    <col min="11261" max="11261" width="11.7109375" style="69" customWidth="1"/>
    <col min="11262" max="11270" width="11.28515625" style="69" customWidth="1"/>
    <col min="11271" max="11514" width="9.140625" style="69"/>
    <col min="11515" max="11515" width="4.42578125" style="69" customWidth="1"/>
    <col min="11516" max="11516" width="26.28515625" style="69" customWidth="1"/>
    <col min="11517" max="11517" width="11.7109375" style="69" customWidth="1"/>
    <col min="11518" max="11526" width="11.28515625" style="69" customWidth="1"/>
    <col min="11527" max="11770" width="9.140625" style="69"/>
    <col min="11771" max="11771" width="4.42578125" style="69" customWidth="1"/>
    <col min="11772" max="11772" width="26.28515625" style="69" customWidth="1"/>
    <col min="11773" max="11773" width="11.7109375" style="69" customWidth="1"/>
    <col min="11774" max="11782" width="11.28515625" style="69" customWidth="1"/>
    <col min="11783" max="12026" width="9.140625" style="69"/>
    <col min="12027" max="12027" width="4.42578125" style="69" customWidth="1"/>
    <col min="12028" max="12028" width="26.28515625" style="69" customWidth="1"/>
    <col min="12029" max="12029" width="11.7109375" style="69" customWidth="1"/>
    <col min="12030" max="12038" width="11.28515625" style="69" customWidth="1"/>
    <col min="12039" max="12282" width="9.140625" style="69"/>
    <col min="12283" max="12283" width="4.42578125" style="69" customWidth="1"/>
    <col min="12284" max="12284" width="26.28515625" style="69" customWidth="1"/>
    <col min="12285" max="12285" width="11.7109375" style="69" customWidth="1"/>
    <col min="12286" max="12294" width="11.28515625" style="69" customWidth="1"/>
    <col min="12295" max="12538" width="9.140625" style="69"/>
    <col min="12539" max="12539" width="4.42578125" style="69" customWidth="1"/>
    <col min="12540" max="12540" width="26.28515625" style="69" customWidth="1"/>
    <col min="12541" max="12541" width="11.7109375" style="69" customWidth="1"/>
    <col min="12542" max="12550" width="11.28515625" style="69" customWidth="1"/>
    <col min="12551" max="12794" width="9.140625" style="69"/>
    <col min="12795" max="12795" width="4.42578125" style="69" customWidth="1"/>
    <col min="12796" max="12796" width="26.28515625" style="69" customWidth="1"/>
    <col min="12797" max="12797" width="11.7109375" style="69" customWidth="1"/>
    <col min="12798" max="12806" width="11.28515625" style="69" customWidth="1"/>
    <col min="12807" max="13050" width="9.140625" style="69"/>
    <col min="13051" max="13051" width="4.42578125" style="69" customWidth="1"/>
    <col min="13052" max="13052" width="26.28515625" style="69" customWidth="1"/>
    <col min="13053" max="13053" width="11.7109375" style="69" customWidth="1"/>
    <col min="13054" max="13062" width="11.28515625" style="69" customWidth="1"/>
    <col min="13063" max="13306" width="9.140625" style="69"/>
    <col min="13307" max="13307" width="4.42578125" style="69" customWidth="1"/>
    <col min="13308" max="13308" width="26.28515625" style="69" customWidth="1"/>
    <col min="13309" max="13309" width="11.7109375" style="69" customWidth="1"/>
    <col min="13310" max="13318" width="11.28515625" style="69" customWidth="1"/>
    <col min="13319" max="13562" width="9.140625" style="69"/>
    <col min="13563" max="13563" width="4.42578125" style="69" customWidth="1"/>
    <col min="13564" max="13564" width="26.28515625" style="69" customWidth="1"/>
    <col min="13565" max="13565" width="11.7109375" style="69" customWidth="1"/>
    <col min="13566" max="13574" width="11.28515625" style="69" customWidth="1"/>
    <col min="13575" max="13818" width="9.140625" style="69"/>
    <col min="13819" max="13819" width="4.42578125" style="69" customWidth="1"/>
    <col min="13820" max="13820" width="26.28515625" style="69" customWidth="1"/>
    <col min="13821" max="13821" width="11.7109375" style="69" customWidth="1"/>
    <col min="13822" max="13830" width="11.28515625" style="69" customWidth="1"/>
    <col min="13831" max="14074" width="9.140625" style="69"/>
    <col min="14075" max="14075" width="4.42578125" style="69" customWidth="1"/>
    <col min="14076" max="14076" width="26.28515625" style="69" customWidth="1"/>
    <col min="14077" max="14077" width="11.7109375" style="69" customWidth="1"/>
    <col min="14078" max="14086" width="11.28515625" style="69" customWidth="1"/>
    <col min="14087" max="14330" width="9.140625" style="69"/>
    <col min="14331" max="14331" width="4.42578125" style="69" customWidth="1"/>
    <col min="14332" max="14332" width="26.28515625" style="69" customWidth="1"/>
    <col min="14333" max="14333" width="11.7109375" style="69" customWidth="1"/>
    <col min="14334" max="14342" width="11.28515625" style="69" customWidth="1"/>
    <col min="14343" max="14586" width="9.140625" style="69"/>
    <col min="14587" max="14587" width="4.42578125" style="69" customWidth="1"/>
    <col min="14588" max="14588" width="26.28515625" style="69" customWidth="1"/>
    <col min="14589" max="14589" width="11.7109375" style="69" customWidth="1"/>
    <col min="14590" max="14598" width="11.28515625" style="69" customWidth="1"/>
    <col min="14599" max="14842" width="9.140625" style="69"/>
    <col min="14843" max="14843" width="4.42578125" style="69" customWidth="1"/>
    <col min="14844" max="14844" width="26.28515625" style="69" customWidth="1"/>
    <col min="14845" max="14845" width="11.7109375" style="69" customWidth="1"/>
    <col min="14846" max="14854" width="11.28515625" style="69" customWidth="1"/>
    <col min="14855" max="15098" width="9.140625" style="69"/>
    <col min="15099" max="15099" width="4.42578125" style="69" customWidth="1"/>
    <col min="15100" max="15100" width="26.28515625" style="69" customWidth="1"/>
    <col min="15101" max="15101" width="11.7109375" style="69" customWidth="1"/>
    <col min="15102" max="15110" width="11.28515625" style="69" customWidth="1"/>
    <col min="15111" max="15354" width="9.140625" style="69"/>
    <col min="15355" max="15355" width="4.42578125" style="69" customWidth="1"/>
    <col min="15356" max="15356" width="26.28515625" style="69" customWidth="1"/>
    <col min="15357" max="15357" width="11.7109375" style="69" customWidth="1"/>
    <col min="15358" max="15366" width="11.28515625" style="69" customWidth="1"/>
    <col min="15367" max="15610" width="9.140625" style="69"/>
    <col min="15611" max="15611" width="4.42578125" style="69" customWidth="1"/>
    <col min="15612" max="15612" width="26.28515625" style="69" customWidth="1"/>
    <col min="15613" max="15613" width="11.7109375" style="69" customWidth="1"/>
    <col min="15614" max="15622" width="11.28515625" style="69" customWidth="1"/>
    <col min="15623" max="15866" width="9.140625" style="69"/>
    <col min="15867" max="15867" width="4.42578125" style="69" customWidth="1"/>
    <col min="15868" max="15868" width="26.28515625" style="69" customWidth="1"/>
    <col min="15869" max="15869" width="11.7109375" style="69" customWidth="1"/>
    <col min="15870" max="15878" width="11.28515625" style="69" customWidth="1"/>
    <col min="15879" max="16122" width="9.140625" style="69"/>
    <col min="16123" max="16123" width="4.42578125" style="69" customWidth="1"/>
    <col min="16124" max="16124" width="26.28515625" style="69" customWidth="1"/>
    <col min="16125" max="16125" width="11.7109375" style="69" customWidth="1"/>
    <col min="16126" max="16134" width="11.28515625" style="69" customWidth="1"/>
    <col min="16135" max="16384" width="9.140625" style="69"/>
  </cols>
  <sheetData>
    <row r="1" spans="1:12" x14ac:dyDescent="0.3">
      <c r="A1" s="117" t="s">
        <v>330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x14ac:dyDescent="0.3">
      <c r="A2" s="117" t="s">
        <v>331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 x14ac:dyDescent="0.3">
      <c r="A3" s="118" t="s">
        <v>341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12" x14ac:dyDescent="0.3">
      <c r="A4" s="76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2" ht="38.25" customHeight="1" x14ac:dyDescent="0.3">
      <c r="A5" s="123" t="s">
        <v>0</v>
      </c>
      <c r="B5" s="123" t="s">
        <v>246</v>
      </c>
      <c r="C5" s="123" t="s">
        <v>338</v>
      </c>
      <c r="D5" s="123" t="s">
        <v>332</v>
      </c>
      <c r="E5" s="123"/>
      <c r="F5" s="123"/>
      <c r="G5" s="123" t="s">
        <v>333</v>
      </c>
      <c r="H5" s="123"/>
      <c r="I5" s="123"/>
      <c r="J5" s="123"/>
      <c r="K5" s="123"/>
      <c r="L5" s="123"/>
    </row>
    <row r="6" spans="1:12" ht="42" customHeight="1" x14ac:dyDescent="0.3">
      <c r="A6" s="123"/>
      <c r="B6" s="123"/>
      <c r="C6" s="123"/>
      <c r="D6" s="124" t="s">
        <v>309</v>
      </c>
      <c r="E6" s="124" t="s">
        <v>310</v>
      </c>
      <c r="F6" s="124"/>
      <c r="G6" s="124" t="s">
        <v>311</v>
      </c>
      <c r="H6" s="124"/>
      <c r="I6" s="124" t="s">
        <v>334</v>
      </c>
      <c r="J6" s="124"/>
      <c r="K6" s="125" t="s">
        <v>335</v>
      </c>
      <c r="L6" s="126"/>
    </row>
    <row r="7" spans="1:12" ht="38.25" customHeight="1" x14ac:dyDescent="0.3">
      <c r="A7" s="123"/>
      <c r="B7" s="123"/>
      <c r="C7" s="123"/>
      <c r="D7" s="124"/>
      <c r="E7" s="74" t="s">
        <v>315</v>
      </c>
      <c r="F7" s="74" t="s">
        <v>316</v>
      </c>
      <c r="G7" s="74" t="s">
        <v>336</v>
      </c>
      <c r="H7" s="74" t="s">
        <v>337</v>
      </c>
      <c r="I7" s="74" t="s">
        <v>336</v>
      </c>
      <c r="J7" s="79" t="s">
        <v>320</v>
      </c>
      <c r="K7" s="74" t="s">
        <v>336</v>
      </c>
      <c r="L7" s="79" t="s">
        <v>320</v>
      </c>
    </row>
    <row r="8" spans="1:12" s="75" customFormat="1" x14ac:dyDescent="0.3">
      <c r="A8" s="72" t="s">
        <v>7</v>
      </c>
      <c r="B8" s="72" t="s">
        <v>8</v>
      </c>
      <c r="C8" s="72">
        <v>1</v>
      </c>
      <c r="D8" s="72" t="s">
        <v>328</v>
      </c>
      <c r="E8" s="72">
        <v>3</v>
      </c>
      <c r="F8" s="72">
        <v>4</v>
      </c>
      <c r="G8" s="72">
        <v>5</v>
      </c>
      <c r="H8" s="72">
        <v>6</v>
      </c>
      <c r="I8" s="72">
        <v>7</v>
      </c>
      <c r="J8" s="72">
        <v>8</v>
      </c>
      <c r="K8" s="72">
        <v>9</v>
      </c>
      <c r="L8" s="72">
        <v>10</v>
      </c>
    </row>
    <row r="9" spans="1:12" s="75" customFormat="1" x14ac:dyDescent="0.3">
      <c r="A9" s="120" t="s">
        <v>12</v>
      </c>
      <c r="B9" s="121"/>
      <c r="C9" s="3">
        <f>C10+C20</f>
        <v>571</v>
      </c>
      <c r="D9" s="3">
        <f t="shared" ref="D9:L9" si="0">D10+D20</f>
        <v>2087</v>
      </c>
      <c r="E9" s="3">
        <f t="shared" si="0"/>
        <v>781</v>
      </c>
      <c r="F9" s="3">
        <f t="shared" si="0"/>
        <v>1306</v>
      </c>
      <c r="G9" s="3">
        <f t="shared" si="0"/>
        <v>156</v>
      </c>
      <c r="H9" s="3">
        <f t="shared" si="0"/>
        <v>6512.5</v>
      </c>
      <c r="I9" s="3">
        <f t="shared" si="0"/>
        <v>62</v>
      </c>
      <c r="J9" s="3">
        <f t="shared" si="0"/>
        <v>2160.5</v>
      </c>
      <c r="K9" s="3">
        <f t="shared" si="0"/>
        <v>385</v>
      </c>
      <c r="L9" s="3">
        <f t="shared" si="0"/>
        <v>19355</v>
      </c>
    </row>
    <row r="10" spans="1:12" s="75" customFormat="1" x14ac:dyDescent="0.3">
      <c r="A10" s="120" t="s">
        <v>245</v>
      </c>
      <c r="B10" s="121"/>
      <c r="C10" s="3">
        <f>SUM(C11:C19)</f>
        <v>377</v>
      </c>
      <c r="D10" s="3">
        <f t="shared" ref="D10:L10" si="1">SUM(D11:D19)</f>
        <v>1241</v>
      </c>
      <c r="E10" s="3">
        <f t="shared" si="1"/>
        <v>269</v>
      </c>
      <c r="F10" s="3">
        <f t="shared" si="1"/>
        <v>972</v>
      </c>
      <c r="G10" s="3">
        <f t="shared" si="1"/>
        <v>37</v>
      </c>
      <c r="H10" s="3">
        <f t="shared" si="1"/>
        <v>1418.5</v>
      </c>
      <c r="I10" s="3">
        <f t="shared" si="1"/>
        <v>11</v>
      </c>
      <c r="J10" s="3">
        <f t="shared" si="1"/>
        <v>275.5</v>
      </c>
      <c r="K10" s="3">
        <f t="shared" si="1"/>
        <v>297</v>
      </c>
      <c r="L10" s="3">
        <f t="shared" si="1"/>
        <v>14685</v>
      </c>
    </row>
    <row r="11" spans="1:12" x14ac:dyDescent="0.3">
      <c r="A11" s="26">
        <v>1</v>
      </c>
      <c r="B11" s="73" t="s">
        <v>14</v>
      </c>
      <c r="C11" s="26">
        <v>12</v>
      </c>
      <c r="D11" s="26">
        <v>40</v>
      </c>
      <c r="E11" s="26">
        <v>10</v>
      </c>
      <c r="F11" s="26">
        <v>30</v>
      </c>
      <c r="G11" s="26">
        <v>3</v>
      </c>
      <c r="H11" s="26">
        <v>149</v>
      </c>
      <c r="I11" s="26">
        <v>0</v>
      </c>
      <c r="J11" s="26">
        <v>0</v>
      </c>
      <c r="K11" s="26">
        <v>6</v>
      </c>
      <c r="L11" s="26">
        <v>260</v>
      </c>
    </row>
    <row r="12" spans="1:12" x14ac:dyDescent="0.3">
      <c r="A12" s="26">
        <v>2</v>
      </c>
      <c r="B12" s="73" t="s">
        <v>26</v>
      </c>
      <c r="C12" s="27">
        <v>5</v>
      </c>
      <c r="D12" s="27">
        <v>23</v>
      </c>
      <c r="E12" s="27">
        <v>4</v>
      </c>
      <c r="F12" s="27">
        <v>19</v>
      </c>
      <c r="G12" s="27">
        <v>1</v>
      </c>
      <c r="H12" s="27">
        <v>30</v>
      </c>
      <c r="I12" s="27">
        <v>0</v>
      </c>
      <c r="J12" s="27">
        <v>0</v>
      </c>
      <c r="K12" s="26">
        <v>5</v>
      </c>
      <c r="L12" s="26">
        <v>250</v>
      </c>
    </row>
    <row r="13" spans="1:12" x14ac:dyDescent="0.3">
      <c r="A13" s="26">
        <v>3</v>
      </c>
      <c r="B13" s="73" t="s">
        <v>41</v>
      </c>
      <c r="C13" s="27">
        <v>69</v>
      </c>
      <c r="D13" s="27">
        <v>215</v>
      </c>
      <c r="E13" s="27">
        <v>104</v>
      </c>
      <c r="F13" s="27">
        <v>111</v>
      </c>
      <c r="G13" s="27">
        <v>2</v>
      </c>
      <c r="H13" s="27">
        <v>65</v>
      </c>
      <c r="I13" s="27">
        <v>0</v>
      </c>
      <c r="J13" s="27">
        <v>0</v>
      </c>
      <c r="K13" s="26">
        <v>50</v>
      </c>
      <c r="L13" s="26">
        <v>2470</v>
      </c>
    </row>
    <row r="14" spans="1:12" x14ac:dyDescent="0.3">
      <c r="A14" s="26">
        <v>4</v>
      </c>
      <c r="B14" s="73" t="s">
        <v>60</v>
      </c>
      <c r="C14" s="27">
        <v>57</v>
      </c>
      <c r="D14" s="27">
        <v>181</v>
      </c>
      <c r="E14" s="27">
        <v>31</v>
      </c>
      <c r="F14" s="27">
        <v>150</v>
      </c>
      <c r="G14" s="27">
        <v>3</v>
      </c>
      <c r="H14" s="27">
        <v>114</v>
      </c>
      <c r="I14" s="27">
        <v>0</v>
      </c>
      <c r="J14" s="27">
        <v>0</v>
      </c>
      <c r="K14" s="27">
        <v>43</v>
      </c>
      <c r="L14" s="27">
        <v>2100</v>
      </c>
    </row>
    <row r="15" spans="1:12" x14ac:dyDescent="0.3">
      <c r="A15" s="26">
        <v>5</v>
      </c>
      <c r="B15" s="73" t="s">
        <v>81</v>
      </c>
      <c r="C15" s="27">
        <v>36</v>
      </c>
      <c r="D15" s="27">
        <v>86</v>
      </c>
      <c r="E15" s="27">
        <v>42</v>
      </c>
      <c r="F15" s="27">
        <v>44</v>
      </c>
      <c r="G15" s="27">
        <v>5</v>
      </c>
      <c r="H15" s="27">
        <v>250</v>
      </c>
      <c r="I15" s="27">
        <v>0</v>
      </c>
      <c r="J15" s="27">
        <v>0</v>
      </c>
      <c r="K15" s="26">
        <v>18</v>
      </c>
      <c r="L15" s="26">
        <v>870</v>
      </c>
    </row>
    <row r="16" spans="1:12" x14ac:dyDescent="0.3">
      <c r="A16" s="26">
        <v>6</v>
      </c>
      <c r="B16" s="73" t="s">
        <v>93</v>
      </c>
      <c r="C16" s="26">
        <v>112</v>
      </c>
      <c r="D16" s="26">
        <v>381</v>
      </c>
      <c r="E16" s="26">
        <v>56</v>
      </c>
      <c r="F16" s="26">
        <v>325</v>
      </c>
      <c r="G16" s="26">
        <v>15</v>
      </c>
      <c r="H16" s="26">
        <v>507.5</v>
      </c>
      <c r="I16" s="26">
        <v>8</v>
      </c>
      <c r="J16" s="26">
        <v>183.5</v>
      </c>
      <c r="K16" s="26">
        <v>100</v>
      </c>
      <c r="L16" s="26">
        <v>4985</v>
      </c>
    </row>
    <row r="17" spans="1:12" x14ac:dyDescent="0.3">
      <c r="A17" s="26">
        <v>7</v>
      </c>
      <c r="B17" s="73" t="s">
        <v>116</v>
      </c>
      <c r="C17" s="26">
        <v>67</v>
      </c>
      <c r="D17" s="26">
        <v>259</v>
      </c>
      <c r="E17" s="26">
        <v>12</v>
      </c>
      <c r="F17" s="26">
        <v>247</v>
      </c>
      <c r="G17" s="26">
        <v>4</v>
      </c>
      <c r="H17" s="26">
        <v>140</v>
      </c>
      <c r="I17" s="26">
        <v>2</v>
      </c>
      <c r="J17" s="26">
        <v>60</v>
      </c>
      <c r="K17" s="26">
        <v>63</v>
      </c>
      <c r="L17" s="26">
        <v>3150</v>
      </c>
    </row>
    <row r="18" spans="1:12" x14ac:dyDescent="0.3">
      <c r="A18" s="26">
        <v>8</v>
      </c>
      <c r="B18" s="73" t="s">
        <v>129</v>
      </c>
      <c r="C18" s="26">
        <v>19</v>
      </c>
      <c r="D18" s="26">
        <v>56</v>
      </c>
      <c r="E18" s="26">
        <v>10</v>
      </c>
      <c r="F18" s="26">
        <v>46</v>
      </c>
      <c r="G18" s="26">
        <v>4</v>
      </c>
      <c r="H18" s="26">
        <v>163</v>
      </c>
      <c r="I18" s="26">
        <v>1</v>
      </c>
      <c r="J18" s="26">
        <v>32</v>
      </c>
      <c r="K18" s="26">
        <v>12</v>
      </c>
      <c r="L18" s="26">
        <v>600</v>
      </c>
    </row>
    <row r="19" spans="1:12" x14ac:dyDescent="0.3">
      <c r="A19" s="26">
        <v>9</v>
      </c>
      <c r="B19" s="73" t="s">
        <v>147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</row>
    <row r="20" spans="1:12" x14ac:dyDescent="0.3">
      <c r="A20" s="120" t="s">
        <v>244</v>
      </c>
      <c r="B20" s="121"/>
      <c r="C20" s="3">
        <f>SUM(C21:C29)</f>
        <v>194</v>
      </c>
      <c r="D20" s="3">
        <f t="shared" ref="D20:L20" si="2">SUM(D21:D29)</f>
        <v>846</v>
      </c>
      <c r="E20" s="3">
        <f t="shared" si="2"/>
        <v>512</v>
      </c>
      <c r="F20" s="3">
        <f t="shared" si="2"/>
        <v>334</v>
      </c>
      <c r="G20" s="3">
        <f t="shared" si="2"/>
        <v>119</v>
      </c>
      <c r="H20" s="3">
        <f t="shared" si="2"/>
        <v>5094</v>
      </c>
      <c r="I20" s="3">
        <f t="shared" si="2"/>
        <v>51</v>
      </c>
      <c r="J20" s="3">
        <f t="shared" si="2"/>
        <v>1885</v>
      </c>
      <c r="K20" s="3">
        <f t="shared" si="2"/>
        <v>88</v>
      </c>
      <c r="L20" s="3">
        <f t="shared" si="2"/>
        <v>4670</v>
      </c>
    </row>
    <row r="21" spans="1:12" s="87" customFormat="1" x14ac:dyDescent="0.3">
      <c r="A21" s="27">
        <v>10</v>
      </c>
      <c r="B21" s="86" t="s">
        <v>160</v>
      </c>
      <c r="C21" s="27">
        <v>18</v>
      </c>
      <c r="D21" s="27">
        <v>71</v>
      </c>
      <c r="E21" s="27">
        <v>71</v>
      </c>
      <c r="F21" s="27">
        <v>0</v>
      </c>
      <c r="G21" s="27">
        <v>15</v>
      </c>
      <c r="H21" s="27">
        <v>690</v>
      </c>
      <c r="I21" s="27">
        <v>8</v>
      </c>
      <c r="J21" s="27">
        <v>310</v>
      </c>
      <c r="K21" s="27">
        <v>3</v>
      </c>
      <c r="L21" s="27">
        <v>150</v>
      </c>
    </row>
    <row r="22" spans="1:12" x14ac:dyDescent="0.3">
      <c r="A22" s="26">
        <v>11</v>
      </c>
      <c r="B22" s="73" t="s">
        <v>162</v>
      </c>
      <c r="C22" s="27">
        <v>46</v>
      </c>
      <c r="D22" s="27">
        <v>186</v>
      </c>
      <c r="E22" s="27">
        <v>148</v>
      </c>
      <c r="F22" s="27">
        <v>38</v>
      </c>
      <c r="G22" s="27">
        <v>31</v>
      </c>
      <c r="H22" s="27">
        <v>1045</v>
      </c>
      <c r="I22" s="27">
        <v>9</v>
      </c>
      <c r="J22" s="27">
        <v>220</v>
      </c>
      <c r="K22" s="27">
        <v>10</v>
      </c>
      <c r="L22" s="27">
        <v>470</v>
      </c>
    </row>
    <row r="23" spans="1:12" x14ac:dyDescent="0.3">
      <c r="A23" s="26">
        <v>12</v>
      </c>
      <c r="B23" s="73" t="s">
        <v>175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</row>
    <row r="24" spans="1:12" x14ac:dyDescent="0.3">
      <c r="A24" s="26">
        <v>13</v>
      </c>
      <c r="B24" s="73" t="s">
        <v>187</v>
      </c>
      <c r="C24" s="27">
        <v>9</v>
      </c>
      <c r="D24" s="27">
        <v>44</v>
      </c>
      <c r="E24" s="27">
        <v>41</v>
      </c>
      <c r="F24" s="27">
        <v>3</v>
      </c>
      <c r="G24" s="27">
        <v>8</v>
      </c>
      <c r="H24" s="27">
        <v>328</v>
      </c>
      <c r="I24" s="27">
        <v>5</v>
      </c>
      <c r="J24" s="27">
        <v>132</v>
      </c>
      <c r="K24" s="27">
        <v>2</v>
      </c>
      <c r="L24" s="27">
        <v>100</v>
      </c>
    </row>
    <row r="25" spans="1:12" x14ac:dyDescent="0.3">
      <c r="A25" s="26">
        <v>14</v>
      </c>
      <c r="B25" s="73" t="s">
        <v>202</v>
      </c>
      <c r="C25" s="27">
        <v>21</v>
      </c>
      <c r="D25" s="27">
        <v>87</v>
      </c>
      <c r="E25" s="27">
        <v>78</v>
      </c>
      <c r="F25" s="27">
        <v>9</v>
      </c>
      <c r="G25" s="27">
        <v>17</v>
      </c>
      <c r="H25" s="27">
        <v>799</v>
      </c>
      <c r="I25" s="27">
        <v>4</v>
      </c>
      <c r="J25" s="27">
        <v>155</v>
      </c>
      <c r="K25" s="27">
        <v>7</v>
      </c>
      <c r="L25" s="27">
        <v>350</v>
      </c>
    </row>
    <row r="26" spans="1:12" x14ac:dyDescent="0.3">
      <c r="A26" s="26">
        <v>15</v>
      </c>
      <c r="B26" s="73" t="s">
        <v>207</v>
      </c>
      <c r="C26" s="27">
        <v>7</v>
      </c>
      <c r="D26" s="27">
        <v>26</v>
      </c>
      <c r="E26" s="27">
        <v>26</v>
      </c>
      <c r="F26" s="27">
        <v>0</v>
      </c>
      <c r="G26" s="27">
        <v>3</v>
      </c>
      <c r="H26" s="27">
        <v>122</v>
      </c>
      <c r="I26" s="27">
        <v>2</v>
      </c>
      <c r="J26" s="26">
        <v>28</v>
      </c>
      <c r="K26" s="26">
        <v>4</v>
      </c>
      <c r="L26" s="26">
        <v>200</v>
      </c>
    </row>
    <row r="27" spans="1:12" x14ac:dyDescent="0.3">
      <c r="A27" s="26">
        <v>16</v>
      </c>
      <c r="B27" s="73" t="s">
        <v>210</v>
      </c>
      <c r="C27" s="26">
        <v>24</v>
      </c>
      <c r="D27" s="26">
        <v>105</v>
      </c>
      <c r="E27" s="26">
        <v>55</v>
      </c>
      <c r="F27" s="27">
        <v>50</v>
      </c>
      <c r="G27" s="27">
        <v>16</v>
      </c>
      <c r="H27" s="27">
        <v>860</v>
      </c>
      <c r="I27" s="27">
        <v>2</v>
      </c>
      <c r="J27" s="27">
        <v>100</v>
      </c>
      <c r="K27" s="27">
        <v>11</v>
      </c>
      <c r="L27" s="27">
        <v>550</v>
      </c>
    </row>
    <row r="28" spans="1:12" x14ac:dyDescent="0.3">
      <c r="A28" s="26">
        <v>17</v>
      </c>
      <c r="B28" s="73" t="s">
        <v>221</v>
      </c>
      <c r="C28" s="26">
        <v>55</v>
      </c>
      <c r="D28" s="26">
        <v>269</v>
      </c>
      <c r="E28" s="26">
        <v>47</v>
      </c>
      <c r="F28" s="26">
        <v>222</v>
      </c>
      <c r="G28" s="26">
        <v>22</v>
      </c>
      <c r="H28" s="26">
        <v>892</v>
      </c>
      <c r="I28" s="26">
        <v>16</v>
      </c>
      <c r="J28" s="26">
        <v>720</v>
      </c>
      <c r="K28" s="26">
        <v>44</v>
      </c>
      <c r="L28" s="26">
        <v>2500</v>
      </c>
    </row>
    <row r="29" spans="1:12" x14ac:dyDescent="0.3">
      <c r="A29" s="26">
        <v>18</v>
      </c>
      <c r="B29" s="73" t="s">
        <v>237</v>
      </c>
      <c r="C29" s="26">
        <v>14</v>
      </c>
      <c r="D29" s="26">
        <v>58</v>
      </c>
      <c r="E29" s="26">
        <v>46</v>
      </c>
      <c r="F29" s="26">
        <v>12</v>
      </c>
      <c r="G29" s="26">
        <v>7</v>
      </c>
      <c r="H29" s="26">
        <v>358</v>
      </c>
      <c r="I29" s="26">
        <v>5</v>
      </c>
      <c r="J29" s="26">
        <v>220</v>
      </c>
      <c r="K29" s="26">
        <v>7</v>
      </c>
      <c r="L29" s="26">
        <v>350</v>
      </c>
    </row>
  </sheetData>
  <mergeCells count="16">
    <mergeCell ref="A20:B20"/>
    <mergeCell ref="A1:L1"/>
    <mergeCell ref="A2:L2"/>
    <mergeCell ref="A3:L3"/>
    <mergeCell ref="A5:A7"/>
    <mergeCell ref="B5:B7"/>
    <mergeCell ref="C5:C7"/>
    <mergeCell ref="D5:F5"/>
    <mergeCell ref="G5:L5"/>
    <mergeCell ref="D6:D7"/>
    <mergeCell ref="E6:F6"/>
    <mergeCell ref="G6:H6"/>
    <mergeCell ref="I6:J6"/>
    <mergeCell ref="K6:L6"/>
    <mergeCell ref="A9:B9"/>
    <mergeCell ref="A10:B10"/>
  </mergeCells>
  <printOptions horizontalCentered="1"/>
  <pageMargins left="0.39" right="0.2" top="0.38" bottom="0.32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PL1. Huyen</vt:lpstr>
      <vt:lpstr>pl2. Xa</vt:lpstr>
      <vt:lpstr>PL3. Tổng hợp ĐKTN</vt:lpstr>
      <vt:lpstr>pl4. Tổng hợp ĐKTCN</vt:lpstr>
      <vt:lpstr>'PL3. Tổng hợp ĐKTN'!Print_Area</vt:lpstr>
      <vt:lpstr>'pl2. Xa'!Print_Titles</vt:lpstr>
      <vt:lpstr>'PL3. Tổng hợp ĐKTN'!Print_Titles</vt:lpstr>
      <vt:lpstr>'pl4. Tổng hợp ĐKTCN'!Print_Titles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2021-04-16T08:22:08Z</cp:lastPrinted>
  <dcterms:created xsi:type="dcterms:W3CDTF">2020-04-22T02:01:48Z</dcterms:created>
  <dcterms:modified xsi:type="dcterms:W3CDTF">2021-04-18T21:49:29Z</dcterms:modified>
</cp:coreProperties>
</file>